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NDU\Desktop\LUCRĂRI BUGET\0.BUGET 2024\2. H.C.L. 28 DIN 18.07.2024\"/>
    </mc:Choice>
  </mc:AlternateContent>
  <xr:revisionPtr revIDLastSave="0" documentId="13_ncr:1_{DFC50226-2040-4CBD-96D9-2903F48B1213}" xr6:coauthVersionLast="47" xr6:coauthVersionMax="47" xr10:uidLastSave="{00000000-0000-0000-0000-000000000000}"/>
  <bookViews>
    <workbookView xWindow="-120" yWindow="-120" windowWidth="25440" windowHeight="15270" tabRatio="898" activeTab="2" xr2:uid="{00000000-000D-0000-FFFF-FFFF00000000}"/>
  </bookViews>
  <sheets>
    <sheet name="Anexa 2 R2 Rap. 1929 10.07.24" sheetId="3" r:id="rId1"/>
    <sheet name="A 2 R2 T HCL 28 18.07.2024" sheetId="6" r:id="rId2"/>
    <sheet name="A2 R7 T=F+D HCL 28 18.07.24" sheetId="1" r:id="rId3"/>
    <sheet name="R scurt B.L. R1 22 30.05.24" sheetId="4" r:id="rId4"/>
    <sheet name="R scurt V.P. R1 FN 29.05.24 " sheetId="5" r:id="rId5"/>
    <sheet name="Rap.18.07.24" sheetId="7" r:id="rId6"/>
    <sheet name="Foaie2" sheetId="8" r:id="rId7"/>
  </sheets>
  <definedNames>
    <definedName name="_xlnm.Print_Titles" localSheetId="1">'A 2 R2 T HCL 28 18.07.2024'!$7:$9</definedName>
    <definedName name="_xlnm.Print_Titles" localSheetId="2">'A2 R7 T=F+D HCL 28 18.07.24'!$6:$8</definedName>
    <definedName name="_xlnm.Print_Titles" localSheetId="0">'Anexa 2 R2 Rap. 1929 10.07.24'!$7:$9</definedName>
    <definedName name="_xlnm.Print_Titles" localSheetId="5">'Rap.18.07.24'!$A:$B,'Rap.18.07.24'!$7:$9</definedName>
    <definedName name="_xlnm.Print_Area" localSheetId="1">'A 2 R2 T HCL 28 18.07.2024'!$A$1:$E$114</definedName>
    <definedName name="_xlnm.Print_Area" localSheetId="2">'A2 R7 T=F+D HCL 28 18.07.24'!$A$1:$E$196</definedName>
    <definedName name="_xlnm.Print_Area" localSheetId="0">'Anexa 2 R2 Rap. 1929 10.07.24'!$A$1:$E$197</definedName>
    <definedName name="_xlnm.Print_Area" localSheetId="6">Foaie2!$A$1:$I$6</definedName>
    <definedName name="_xlnm.Print_Area" localSheetId="3">'R scurt B.L. R1 22 30.05.24'!$A$1:$C$32</definedName>
    <definedName name="_xlnm.Print_Area" localSheetId="5">'Rap.18.07.24'!$A$1:$G$197</definedName>
  </definedNames>
  <calcPr calcId="191029"/>
</workbook>
</file>

<file path=xl/calcChain.xml><?xml version="1.0" encoding="utf-8"?>
<calcChain xmlns="http://schemas.openxmlformats.org/spreadsheetml/2006/main">
  <c r="E69" i="7" l="1"/>
  <c r="F121" i="7"/>
  <c r="E198" i="3"/>
  <c r="E191" i="3"/>
  <c r="E190" i="3"/>
  <c r="E189" i="3"/>
  <c r="E188" i="3"/>
  <c r="E187" i="3"/>
  <c r="D187" i="3"/>
  <c r="C187" i="3"/>
  <c r="E186" i="3"/>
  <c r="E185" i="3"/>
  <c r="E184" i="3"/>
  <c r="E183" i="3" s="1"/>
  <c r="D183" i="3"/>
  <c r="C183" i="3"/>
  <c r="E182" i="3"/>
  <c r="E125" i="3" s="1"/>
  <c r="E181" i="3"/>
  <c r="E180" i="3"/>
  <c r="E123" i="3" s="1"/>
  <c r="E179" i="3"/>
  <c r="E178" i="3" s="1"/>
  <c r="D178" i="3"/>
  <c r="C178" i="3"/>
  <c r="E177" i="3"/>
  <c r="E176" i="3"/>
  <c r="E175" i="3"/>
  <c r="E174" i="3"/>
  <c r="D174" i="3"/>
  <c r="D171" i="3" s="1"/>
  <c r="C174" i="3"/>
  <c r="C171" i="3" s="1"/>
  <c r="E173" i="3"/>
  <c r="E172" i="3"/>
  <c r="E169" i="3"/>
  <c r="E139" i="3" s="1"/>
  <c r="E168" i="3"/>
  <c r="E138" i="3" s="1"/>
  <c r="E167" i="3"/>
  <c r="E137" i="3" s="1"/>
  <c r="E166" i="3"/>
  <c r="E165" i="3"/>
  <c r="D165" i="3"/>
  <c r="C165" i="3"/>
  <c r="E164" i="3"/>
  <c r="E163" i="3"/>
  <c r="E162" i="3"/>
  <c r="E161" i="3"/>
  <c r="E160" i="3"/>
  <c r="D160" i="3"/>
  <c r="C160" i="3"/>
  <c r="E159" i="3"/>
  <c r="E158" i="3"/>
  <c r="E157" i="3"/>
  <c r="E127" i="3" s="1"/>
  <c r="E126" i="3" s="1"/>
  <c r="E156" i="3"/>
  <c r="D156" i="3"/>
  <c r="C156" i="3"/>
  <c r="E155" i="3"/>
  <c r="E154" i="3"/>
  <c r="E153" i="3"/>
  <c r="E152" i="3"/>
  <c r="E151" i="3" s="1"/>
  <c r="D151" i="3"/>
  <c r="C151" i="3"/>
  <c r="E150" i="3"/>
  <c r="E149" i="3"/>
  <c r="E119" i="3" s="1"/>
  <c r="E148" i="3"/>
  <c r="E118" i="3" s="1"/>
  <c r="E117" i="3" s="1"/>
  <c r="E147" i="3"/>
  <c r="E140" i="3" s="1"/>
  <c r="D147" i="3"/>
  <c r="C147" i="3"/>
  <c r="E146" i="3"/>
  <c r="E145" i="3"/>
  <c r="E144" i="3"/>
  <c r="D144" i="3"/>
  <c r="C144" i="3"/>
  <c r="C140" i="3" s="1"/>
  <c r="E143" i="3"/>
  <c r="E115" i="3" s="1"/>
  <c r="E142" i="3"/>
  <c r="E114" i="3" s="1"/>
  <c r="E141" i="3"/>
  <c r="E113" i="3" s="1"/>
  <c r="D140" i="3"/>
  <c r="D139" i="3"/>
  <c r="C139" i="3"/>
  <c r="D138" i="3"/>
  <c r="C138" i="3"/>
  <c r="D137" i="3"/>
  <c r="C137" i="3"/>
  <c r="C135" i="3" s="1"/>
  <c r="E136" i="3"/>
  <c r="D136" i="3"/>
  <c r="D135" i="3" s="1"/>
  <c r="C136" i="3"/>
  <c r="E134" i="3"/>
  <c r="D134" i="3"/>
  <c r="C134" i="3"/>
  <c r="E133" i="3"/>
  <c r="D133" i="3"/>
  <c r="C133" i="3"/>
  <c r="C130" i="3" s="1"/>
  <c r="E132" i="3"/>
  <c r="E130" i="3" s="1"/>
  <c r="D132" i="3"/>
  <c r="C132" i="3"/>
  <c r="E131" i="3"/>
  <c r="D131" i="3"/>
  <c r="D130" i="3" s="1"/>
  <c r="C131" i="3"/>
  <c r="E129" i="3"/>
  <c r="D129" i="3"/>
  <c r="C129" i="3"/>
  <c r="C126" i="3" s="1"/>
  <c r="E128" i="3"/>
  <c r="D128" i="3"/>
  <c r="C128" i="3"/>
  <c r="D127" i="3"/>
  <c r="D126" i="3" s="1"/>
  <c r="C127" i="3"/>
  <c r="D125" i="3"/>
  <c r="C125" i="3"/>
  <c r="E124" i="3"/>
  <c r="D124" i="3"/>
  <c r="D121" i="3" s="1"/>
  <c r="C124" i="3"/>
  <c r="D123" i="3"/>
  <c r="C123" i="3"/>
  <c r="D122" i="3"/>
  <c r="C122" i="3"/>
  <c r="C121" i="3"/>
  <c r="E120" i="3"/>
  <c r="D120" i="3"/>
  <c r="C120" i="3"/>
  <c r="D119" i="3"/>
  <c r="C119" i="3"/>
  <c r="D118" i="3"/>
  <c r="C118" i="3"/>
  <c r="D117" i="3"/>
  <c r="C117" i="3"/>
  <c r="E116" i="3"/>
  <c r="D116" i="3"/>
  <c r="D115" i="3"/>
  <c r="C115" i="3"/>
  <c r="D114" i="3"/>
  <c r="C114" i="3"/>
  <c r="D113" i="3"/>
  <c r="C113" i="3"/>
  <c r="E111" i="3"/>
  <c r="E110" i="3"/>
  <c r="E109" i="3"/>
  <c r="E108" i="3"/>
  <c r="E107" i="3" s="1"/>
  <c r="E48" i="3" s="1"/>
  <c r="D107" i="3"/>
  <c r="C107" i="3"/>
  <c r="C48" i="3" s="1"/>
  <c r="E106" i="3"/>
  <c r="E105" i="3"/>
  <c r="E104" i="3"/>
  <c r="E47" i="3" s="1"/>
  <c r="D104" i="3"/>
  <c r="D47" i="3" s="1"/>
  <c r="C104" i="3"/>
  <c r="E103" i="3"/>
  <c r="E102" i="3"/>
  <c r="E100" i="3" s="1"/>
  <c r="E101" i="3"/>
  <c r="D100" i="3"/>
  <c r="C100" i="3"/>
  <c r="E99" i="3"/>
  <c r="E98" i="3"/>
  <c r="E97" i="3"/>
  <c r="E41" i="3" s="1"/>
  <c r="D97" i="3"/>
  <c r="D41" i="3" s="1"/>
  <c r="C97" i="3"/>
  <c r="C41" i="3" s="1"/>
  <c r="E96" i="3"/>
  <c r="E95" i="3"/>
  <c r="E94" i="3"/>
  <c r="E93" i="3"/>
  <c r="E91" i="3"/>
  <c r="E29" i="3" s="1"/>
  <c r="E28" i="3" s="1"/>
  <c r="D90" i="3"/>
  <c r="C90" i="3"/>
  <c r="E90" i="3" s="1"/>
  <c r="E88" i="3"/>
  <c r="E86" i="3" s="1"/>
  <c r="E87" i="3"/>
  <c r="D86" i="3"/>
  <c r="C86" i="3"/>
  <c r="E85" i="3"/>
  <c r="E38" i="3" s="1"/>
  <c r="E84" i="3"/>
  <c r="E37" i="3" s="1"/>
  <c r="E83" i="3"/>
  <c r="E82" i="3"/>
  <c r="E81" i="3"/>
  <c r="E80" i="3" s="1"/>
  <c r="E25" i="3" s="1"/>
  <c r="D80" i="3"/>
  <c r="C80" i="3"/>
  <c r="C25" i="3" s="1"/>
  <c r="E79" i="3"/>
  <c r="E78" i="3"/>
  <c r="E77" i="3" s="1"/>
  <c r="E24" i="3" s="1"/>
  <c r="D77" i="3"/>
  <c r="D24" i="3" s="1"/>
  <c r="C77" i="3"/>
  <c r="C24" i="3" s="1"/>
  <c r="E76" i="3"/>
  <c r="E23" i="3" s="1"/>
  <c r="E75" i="3"/>
  <c r="E74" i="3"/>
  <c r="E21" i="3" s="1"/>
  <c r="E73" i="3"/>
  <c r="E20" i="3" s="1"/>
  <c r="E72" i="3"/>
  <c r="E71" i="3"/>
  <c r="E70" i="3"/>
  <c r="E69" i="3"/>
  <c r="E68" i="3"/>
  <c r="E67" i="3" s="1"/>
  <c r="E17" i="3" s="1"/>
  <c r="D67" i="3"/>
  <c r="D17" i="3" s="1"/>
  <c r="C67" i="3"/>
  <c r="C17" i="3" s="1"/>
  <c r="E66" i="3"/>
  <c r="E65" i="3"/>
  <c r="E64" i="3"/>
  <c r="E63" i="3"/>
  <c r="E16" i="3" s="1"/>
  <c r="D63" i="3"/>
  <c r="C63" i="3"/>
  <c r="E62" i="3"/>
  <c r="E61" i="3"/>
  <c r="E60" i="3"/>
  <c r="E59" i="3"/>
  <c r="E58" i="3"/>
  <c r="E57" i="3"/>
  <c r="E56" i="3"/>
  <c r="E55" i="3"/>
  <c r="E15" i="3" s="1"/>
  <c r="E14" i="3" s="1"/>
  <c r="D55" i="3"/>
  <c r="D49" i="3" s="1"/>
  <c r="D170" i="3" s="1"/>
  <c r="C55" i="3"/>
  <c r="C15" i="3" s="1"/>
  <c r="C14" i="3" s="1"/>
  <c r="E54" i="3"/>
  <c r="E53" i="3"/>
  <c r="E52" i="3"/>
  <c r="E51" i="3" s="1"/>
  <c r="D51" i="3"/>
  <c r="C51" i="3"/>
  <c r="C13" i="3" s="1"/>
  <c r="C11" i="3" s="1"/>
  <c r="E50" i="3"/>
  <c r="E12" i="3" s="1"/>
  <c r="D48" i="3"/>
  <c r="C47" i="3"/>
  <c r="D46" i="3"/>
  <c r="C46" i="3"/>
  <c r="E45" i="3"/>
  <c r="D45" i="3"/>
  <c r="C45" i="3"/>
  <c r="E44" i="3"/>
  <c r="D44" i="3"/>
  <c r="D43" i="3" s="1"/>
  <c r="C44" i="3"/>
  <c r="C43" i="3" s="1"/>
  <c r="D42" i="3"/>
  <c r="C42" i="3"/>
  <c r="E40" i="3"/>
  <c r="D40" i="3"/>
  <c r="C40" i="3"/>
  <c r="E39" i="3"/>
  <c r="D39" i="3"/>
  <c r="C39" i="3"/>
  <c r="D38" i="3"/>
  <c r="C38" i="3"/>
  <c r="D37" i="3"/>
  <c r="C37" i="3"/>
  <c r="C34" i="3" s="1"/>
  <c r="C33" i="3" s="1"/>
  <c r="E36" i="3"/>
  <c r="D36" i="3"/>
  <c r="C36" i="3"/>
  <c r="E35" i="3"/>
  <c r="D35" i="3"/>
  <c r="C35" i="3"/>
  <c r="E30" i="3"/>
  <c r="D30" i="3"/>
  <c r="C30" i="3"/>
  <c r="D29" i="3"/>
  <c r="D28" i="3" s="1"/>
  <c r="C29" i="3"/>
  <c r="C28" i="3"/>
  <c r="E26" i="3"/>
  <c r="D26" i="3"/>
  <c r="C26" i="3"/>
  <c r="D25" i="3"/>
  <c r="D23" i="3"/>
  <c r="C23" i="3"/>
  <c r="E22" i="3"/>
  <c r="D22" i="3"/>
  <c r="C22" i="3"/>
  <c r="D21" i="3"/>
  <c r="C21" i="3"/>
  <c r="D20" i="3"/>
  <c r="C20" i="3"/>
  <c r="E18" i="3"/>
  <c r="D18" i="3"/>
  <c r="C18" i="3"/>
  <c r="D16" i="3"/>
  <c r="C16" i="3"/>
  <c r="D13" i="3"/>
  <c r="D12" i="3"/>
  <c r="C12" i="3"/>
  <c r="D11" i="3"/>
  <c r="I47" i="1"/>
  <c r="H47" i="1"/>
  <c r="G47" i="1"/>
  <c r="I46" i="1"/>
  <c r="H46" i="1"/>
  <c r="G46" i="1"/>
  <c r="I45" i="1"/>
  <c r="H45" i="1"/>
  <c r="G45" i="1"/>
  <c r="I44" i="1"/>
  <c r="I42" i="1" s="1"/>
  <c r="H44" i="1"/>
  <c r="H42" i="1" s="1"/>
  <c r="G44" i="1"/>
  <c r="G42" i="1" s="1"/>
  <c r="I43" i="1"/>
  <c r="H43" i="1"/>
  <c r="G43" i="1"/>
  <c r="I41" i="1"/>
  <c r="H41" i="1"/>
  <c r="G41" i="1"/>
  <c r="I40" i="1"/>
  <c r="H40" i="1"/>
  <c r="G40" i="1"/>
  <c r="I39" i="1"/>
  <c r="H39" i="1"/>
  <c r="G39" i="1"/>
  <c r="I38" i="1"/>
  <c r="H38" i="1"/>
  <c r="G38" i="1"/>
  <c r="I37" i="1"/>
  <c r="H37" i="1"/>
  <c r="G37" i="1"/>
  <c r="I36" i="1"/>
  <c r="I33" i="1" s="1"/>
  <c r="H36" i="1"/>
  <c r="H33" i="1" s="1"/>
  <c r="G36" i="1"/>
  <c r="G33" i="1" s="1"/>
  <c r="I35" i="1"/>
  <c r="H35" i="1"/>
  <c r="G35" i="1"/>
  <c r="I34" i="1"/>
  <c r="H34" i="1"/>
  <c r="G34" i="1"/>
  <c r="I29" i="1"/>
  <c r="H29" i="1"/>
  <c r="G29" i="1"/>
  <c r="I28" i="1"/>
  <c r="H28" i="1"/>
  <c r="G28" i="1"/>
  <c r="I27" i="1"/>
  <c r="H27" i="1"/>
  <c r="G27" i="1"/>
  <c r="I26" i="1"/>
  <c r="H26" i="1"/>
  <c r="G26" i="1"/>
  <c r="I25" i="1"/>
  <c r="H25" i="1"/>
  <c r="G25" i="1"/>
  <c r="I24" i="1"/>
  <c r="H24" i="1"/>
  <c r="G24" i="1"/>
  <c r="I23" i="1"/>
  <c r="H23" i="1"/>
  <c r="G23" i="1"/>
  <c r="I22" i="1"/>
  <c r="H22" i="1"/>
  <c r="G22" i="1"/>
  <c r="I21" i="1"/>
  <c r="H21" i="1"/>
  <c r="G21" i="1"/>
  <c r="I20" i="1"/>
  <c r="H20" i="1"/>
  <c r="G20" i="1"/>
  <c r="I19" i="1"/>
  <c r="H19" i="1"/>
  <c r="G19" i="1"/>
  <c r="I18" i="1"/>
  <c r="H18" i="1"/>
  <c r="G18" i="1"/>
  <c r="I17" i="1"/>
  <c r="H17" i="1"/>
  <c r="G17" i="1"/>
  <c r="I16" i="1"/>
  <c r="H16" i="1"/>
  <c r="G16" i="1"/>
  <c r="I15" i="1"/>
  <c r="H15" i="1"/>
  <c r="G15" i="1"/>
  <c r="I14" i="1"/>
  <c r="I13" i="1" s="1"/>
  <c r="H14" i="1"/>
  <c r="H13" i="1" s="1"/>
  <c r="G14" i="1"/>
  <c r="G13" i="1" s="1"/>
  <c r="I12" i="1"/>
  <c r="H12" i="1"/>
  <c r="G12" i="1"/>
  <c r="I11" i="1"/>
  <c r="H11" i="1"/>
  <c r="G11" i="1"/>
  <c r="I10" i="1"/>
  <c r="H10" i="1"/>
  <c r="G10" i="1"/>
  <c r="D112" i="3" l="1"/>
  <c r="E27" i="3"/>
  <c r="E11" i="3"/>
  <c r="E171" i="3"/>
  <c r="E92" i="3"/>
  <c r="E89" i="3" s="1"/>
  <c r="E192" i="3" s="1"/>
  <c r="E42" i="3"/>
  <c r="E34" i="3" s="1"/>
  <c r="E33" i="3" s="1"/>
  <c r="D89" i="3"/>
  <c r="D192" i="3" s="1"/>
  <c r="E19" i="3"/>
  <c r="E135" i="3"/>
  <c r="D34" i="3"/>
  <c r="D33" i="3" s="1"/>
  <c r="E13" i="3"/>
  <c r="E49" i="3"/>
  <c r="E170" i="3" s="1"/>
  <c r="E43" i="3"/>
  <c r="C112" i="3"/>
  <c r="D15" i="3"/>
  <c r="D14" i="3" s="1"/>
  <c r="C92" i="3"/>
  <c r="C89" i="3" s="1"/>
  <c r="C192" i="3" s="1"/>
  <c r="C27" i="3"/>
  <c r="C19" i="3" s="1"/>
  <c r="C10" i="3" s="1"/>
  <c r="C193" i="3" s="1"/>
  <c r="D27" i="3"/>
  <c r="D19" i="3" s="1"/>
  <c r="D92" i="3"/>
  <c r="E46" i="3"/>
  <c r="E122" i="3"/>
  <c r="E121" i="3" s="1"/>
  <c r="E112" i="3" s="1"/>
  <c r="C49" i="3"/>
  <c r="C170" i="3" s="1"/>
  <c r="C116" i="3"/>
  <c r="H32" i="1"/>
  <c r="G32" i="1"/>
  <c r="G9" i="1" s="1"/>
  <c r="H9" i="1"/>
  <c r="I32" i="1"/>
  <c r="I9" i="1" s="1"/>
  <c r="D10" i="3" l="1"/>
  <c r="D193" i="3" s="1"/>
  <c r="E10" i="3"/>
  <c r="E193" i="3" s="1"/>
  <c r="H66" i="1"/>
  <c r="G66" i="1"/>
  <c r="I54" i="1"/>
  <c r="H54" i="1"/>
  <c r="G54" i="1"/>
  <c r="I50" i="1"/>
  <c r="H50" i="1"/>
  <c r="G50" i="1"/>
  <c r="H48" i="1"/>
  <c r="G48" i="1"/>
  <c r="I75" i="1"/>
  <c r="I74" i="1"/>
  <c r="I73" i="1"/>
  <c r="I72" i="1"/>
  <c r="I71" i="1"/>
  <c r="I70" i="1"/>
  <c r="I69" i="1"/>
  <c r="I68" i="1"/>
  <c r="I67" i="1"/>
  <c r="I66" i="1" s="1"/>
  <c r="I48" i="1" s="1"/>
  <c r="I65" i="1"/>
  <c r="I64" i="1"/>
  <c r="I63" i="1"/>
  <c r="I61" i="1"/>
  <c r="I60" i="1"/>
  <c r="I56" i="1"/>
  <c r="I57" i="1"/>
  <c r="I58" i="1"/>
  <c r="I59" i="1"/>
  <c r="I55" i="1"/>
  <c r="C26" i="4"/>
  <c r="C23" i="4" s="1"/>
  <c r="D10" i="4"/>
  <c r="G153" i="7"/>
  <c r="F186" i="7"/>
  <c r="G186" i="7"/>
  <c r="E186" i="7"/>
  <c r="F170" i="7"/>
  <c r="F191" i="7" s="1"/>
  <c r="G170" i="7"/>
  <c r="G191" i="7" s="1"/>
  <c r="E171" i="7"/>
  <c r="F177" i="7"/>
  <c r="G177" i="7"/>
  <c r="E177" i="7"/>
  <c r="G159" i="7"/>
  <c r="F159" i="7"/>
  <c r="F139" i="7" s="1"/>
  <c r="G129" i="7"/>
  <c r="G150" i="7"/>
  <c r="F150" i="7"/>
  <c r="E150" i="7"/>
  <c r="G137" i="7"/>
  <c r="G136" i="7"/>
  <c r="G135" i="7"/>
  <c r="G134" i="7"/>
  <c r="G133" i="7"/>
  <c r="G132" i="7"/>
  <c r="G131" i="7"/>
  <c r="G130" i="7"/>
  <c r="G128" i="7"/>
  <c r="G127" i="7"/>
  <c r="G125" i="7" s="1"/>
  <c r="G126" i="7"/>
  <c r="G124" i="7"/>
  <c r="G123" i="7"/>
  <c r="G122" i="7"/>
  <c r="G121" i="7"/>
  <c r="G120" i="7" s="1"/>
  <c r="G119" i="7"/>
  <c r="G118" i="7"/>
  <c r="G117" i="7"/>
  <c r="G116" i="7"/>
  <c r="G115" i="7"/>
  <c r="G114" i="7"/>
  <c r="G113" i="7"/>
  <c r="G112" i="7"/>
  <c r="F138" i="7"/>
  <c r="F137" i="7"/>
  <c r="F136" i="7"/>
  <c r="F135" i="7"/>
  <c r="F134" i="7"/>
  <c r="F133" i="7"/>
  <c r="F132" i="7"/>
  <c r="F131" i="7"/>
  <c r="F130" i="7"/>
  <c r="F129" i="7"/>
  <c r="F128" i="7"/>
  <c r="F127" i="7"/>
  <c r="F125" i="7" s="1"/>
  <c r="F126" i="7"/>
  <c r="F124" i="7"/>
  <c r="F123" i="7"/>
  <c r="F122" i="7"/>
  <c r="F120" i="7"/>
  <c r="F119" i="7"/>
  <c r="F118" i="7"/>
  <c r="F117" i="7"/>
  <c r="F116" i="7"/>
  <c r="F115" i="7"/>
  <c r="F114" i="7"/>
  <c r="F113" i="7"/>
  <c r="F112" i="7"/>
  <c r="G168" i="7"/>
  <c r="G138" i="7" s="1"/>
  <c r="G161" i="7"/>
  <c r="G140" i="7"/>
  <c r="G15" i="7"/>
  <c r="F15" i="7"/>
  <c r="G20" i="7"/>
  <c r="G90" i="7"/>
  <c r="G27" i="7" s="1"/>
  <c r="G26" i="7"/>
  <c r="F67" i="7"/>
  <c r="F49" i="7" s="1"/>
  <c r="F90" i="7"/>
  <c r="E90" i="7"/>
  <c r="F51" i="7"/>
  <c r="G51" i="7"/>
  <c r="F43" i="7"/>
  <c r="G43" i="7"/>
  <c r="F46" i="7"/>
  <c r="G46" i="7"/>
  <c r="F42" i="7"/>
  <c r="G42" i="7"/>
  <c r="F40" i="7"/>
  <c r="G40" i="7"/>
  <c r="F38" i="7"/>
  <c r="G38" i="7"/>
  <c r="G34" i="7"/>
  <c r="G33" i="7" s="1"/>
  <c r="F27" i="7"/>
  <c r="F26" i="7"/>
  <c r="F25" i="7"/>
  <c r="G25" i="7"/>
  <c r="F24" i="7"/>
  <c r="G24" i="7"/>
  <c r="F23" i="7"/>
  <c r="G23" i="7"/>
  <c r="F21" i="7"/>
  <c r="G21" i="7"/>
  <c r="F20" i="7"/>
  <c r="F18" i="7"/>
  <c r="G18" i="7"/>
  <c r="F17" i="7"/>
  <c r="F16" i="7"/>
  <c r="G16" i="7"/>
  <c r="F14" i="7"/>
  <c r="G14" i="7"/>
  <c r="E14" i="7"/>
  <c r="F11" i="7"/>
  <c r="G11" i="7"/>
  <c r="G85" i="7"/>
  <c r="G84" i="7"/>
  <c r="G82" i="7"/>
  <c r="G81" i="7"/>
  <c r="G79" i="7"/>
  <c r="G78" i="7"/>
  <c r="F80" i="7"/>
  <c r="G80" i="7"/>
  <c r="D26" i="7"/>
  <c r="G69" i="7"/>
  <c r="G70" i="7"/>
  <c r="G71" i="7"/>
  <c r="G72" i="7"/>
  <c r="G73" i="7"/>
  <c r="G76" i="7"/>
  <c r="G75" i="7"/>
  <c r="G74" i="7"/>
  <c r="G68" i="7"/>
  <c r="G66" i="7"/>
  <c r="G65" i="7"/>
  <c r="G64" i="7"/>
  <c r="G62" i="7"/>
  <c r="G61" i="7"/>
  <c r="F106" i="7"/>
  <c r="G106" i="7"/>
  <c r="F99" i="7"/>
  <c r="G99" i="7"/>
  <c r="F92" i="7"/>
  <c r="F89" i="7" s="1"/>
  <c r="G92" i="7"/>
  <c r="F86" i="7"/>
  <c r="G86" i="7"/>
  <c r="F77" i="7"/>
  <c r="G77" i="7"/>
  <c r="F63" i="7"/>
  <c r="G63" i="7"/>
  <c r="E51" i="7"/>
  <c r="F55" i="7"/>
  <c r="G55" i="7"/>
  <c r="E55" i="7"/>
  <c r="G47" i="7"/>
  <c r="G45" i="7"/>
  <c r="G44" i="7"/>
  <c r="G50" i="7"/>
  <c r="G54" i="7"/>
  <c r="G53" i="7"/>
  <c r="G52" i="7"/>
  <c r="G60" i="7"/>
  <c r="G59" i="7"/>
  <c r="G58" i="7"/>
  <c r="G57" i="7"/>
  <c r="G56" i="7"/>
  <c r="F6" i="8"/>
  <c r="H5" i="8"/>
  <c r="G5" i="8"/>
  <c r="I5" i="8" s="1"/>
  <c r="C5" i="8"/>
  <c r="C6" i="8" s="1"/>
  <c r="H4" i="8"/>
  <c r="H6" i="8" s="1"/>
  <c r="G4" i="8"/>
  <c r="I4" i="8" s="1"/>
  <c r="I6" i="8" s="1"/>
  <c r="I3" i="8"/>
  <c r="H3" i="8"/>
  <c r="G3" i="8"/>
  <c r="D23" i="4"/>
  <c r="E10" i="4"/>
  <c r="C22" i="4"/>
  <c r="C10" i="4" s="1"/>
  <c r="E23" i="4"/>
  <c r="G67" i="7" l="1"/>
  <c r="G17" i="7" s="1"/>
  <c r="G111" i="7"/>
  <c r="F111" i="7"/>
  <c r="G89" i="7"/>
  <c r="G19" i="7"/>
  <c r="F34" i="7"/>
  <c r="F33" i="7" s="1"/>
  <c r="F19" i="7"/>
  <c r="G6" i="8"/>
  <c r="D39" i="1"/>
  <c r="E197" i="7"/>
  <c r="E190" i="7"/>
  <c r="E189" i="7"/>
  <c r="E188" i="7"/>
  <c r="E136" i="7" s="1"/>
  <c r="E187" i="7"/>
  <c r="E135" i="7" s="1"/>
  <c r="D186" i="7"/>
  <c r="C186" i="7"/>
  <c r="E185" i="7"/>
  <c r="E184" i="7"/>
  <c r="E182" i="7" s="1"/>
  <c r="E183" i="7"/>
  <c r="D182" i="7"/>
  <c r="C182" i="7"/>
  <c r="E181" i="7"/>
  <c r="E124" i="7" s="1"/>
  <c r="E180" i="7"/>
  <c r="E179" i="7"/>
  <c r="E178" i="7"/>
  <c r="D177" i="7"/>
  <c r="C177" i="7"/>
  <c r="E176" i="7"/>
  <c r="E175" i="7"/>
  <c r="E174" i="7"/>
  <c r="E173" i="7"/>
  <c r="D173" i="7"/>
  <c r="D170" i="7" s="1"/>
  <c r="C173" i="7"/>
  <c r="C170" i="7" s="1"/>
  <c r="E172" i="7"/>
  <c r="E168" i="7"/>
  <c r="E138" i="7" s="1"/>
  <c r="E167" i="7"/>
  <c r="E137" i="7" s="1"/>
  <c r="E166" i="7"/>
  <c r="E165" i="7"/>
  <c r="E164" i="7"/>
  <c r="D164" i="7"/>
  <c r="C164" i="7"/>
  <c r="E163" i="7"/>
  <c r="E162" i="7"/>
  <c r="E161" i="7"/>
  <c r="E131" i="7" s="1"/>
  <c r="E160" i="7"/>
  <c r="E130" i="7" s="1"/>
  <c r="D159" i="7"/>
  <c r="D139" i="7" s="1"/>
  <c r="C159" i="7"/>
  <c r="E158" i="7"/>
  <c r="E128" i="7" s="1"/>
  <c r="E157" i="7"/>
  <c r="E156" i="7"/>
  <c r="E126" i="7" s="1"/>
  <c r="E125" i="7" s="1"/>
  <c r="E155" i="7"/>
  <c r="D155" i="7"/>
  <c r="C155" i="7"/>
  <c r="E154" i="7"/>
  <c r="E153" i="7"/>
  <c r="E152" i="7"/>
  <c r="E122" i="7" s="1"/>
  <c r="E151" i="7"/>
  <c r="D150" i="7"/>
  <c r="C150" i="7"/>
  <c r="E149" i="7"/>
  <c r="E148" i="7"/>
  <c r="E118" i="7" s="1"/>
  <c r="E147" i="7"/>
  <c r="E117" i="7" s="1"/>
  <c r="E116" i="7" s="1"/>
  <c r="E146" i="7"/>
  <c r="D146" i="7"/>
  <c r="C146" i="7"/>
  <c r="E145" i="7"/>
  <c r="E144" i="7"/>
  <c r="E143" i="7" s="1"/>
  <c r="D143" i="7"/>
  <c r="C143" i="7"/>
  <c r="C139" i="7" s="1"/>
  <c r="E142" i="7"/>
  <c r="E114" i="7" s="1"/>
  <c r="E141" i="7"/>
  <c r="E113" i="7" s="1"/>
  <c r="E140" i="7"/>
  <c r="E112" i="7" s="1"/>
  <c r="D138" i="7"/>
  <c r="C138" i="7"/>
  <c r="D137" i="7"/>
  <c r="C137" i="7"/>
  <c r="D136" i="7"/>
  <c r="D135" i="7"/>
  <c r="D134" i="7" s="1"/>
  <c r="C135" i="7"/>
  <c r="C134" i="7" s="1"/>
  <c r="E133" i="7"/>
  <c r="D133" i="7"/>
  <c r="C133" i="7"/>
  <c r="D132" i="7"/>
  <c r="C132" i="7"/>
  <c r="D131" i="7"/>
  <c r="D129" i="7" s="1"/>
  <c r="C131" i="7"/>
  <c r="D130" i="7"/>
  <c r="C130" i="7"/>
  <c r="C129" i="7" s="1"/>
  <c r="D128" i="7"/>
  <c r="C128" i="7"/>
  <c r="E127" i="7"/>
  <c r="D127" i="7"/>
  <c r="D125" i="7" s="1"/>
  <c r="C127" i="7"/>
  <c r="D126" i="7"/>
  <c r="C126" i="7"/>
  <c r="C125" i="7" s="1"/>
  <c r="D124" i="7"/>
  <c r="C124" i="7"/>
  <c r="D123" i="7"/>
  <c r="D120" i="7" s="1"/>
  <c r="C123" i="7"/>
  <c r="C120" i="7" s="1"/>
  <c r="C111" i="7" s="1"/>
  <c r="D122" i="7"/>
  <c r="C122" i="7"/>
  <c r="D121" i="7"/>
  <c r="C121" i="7"/>
  <c r="E119" i="7"/>
  <c r="D119" i="7"/>
  <c r="C119" i="7"/>
  <c r="D118" i="7"/>
  <c r="C118" i="7"/>
  <c r="D117" i="7"/>
  <c r="C117" i="7"/>
  <c r="D116" i="7"/>
  <c r="C116" i="7"/>
  <c r="D115" i="7"/>
  <c r="C115" i="7"/>
  <c r="D114" i="7"/>
  <c r="C114" i="7"/>
  <c r="D113" i="7"/>
  <c r="C113" i="7"/>
  <c r="D112" i="7"/>
  <c r="C112" i="7"/>
  <c r="E110" i="7"/>
  <c r="E109" i="7"/>
  <c r="E108" i="7"/>
  <c r="E107" i="7"/>
  <c r="E106" i="7" s="1"/>
  <c r="E48" i="7" s="1"/>
  <c r="D106" i="7"/>
  <c r="C106" i="7"/>
  <c r="E105" i="7"/>
  <c r="E104" i="7"/>
  <c r="E103" i="7"/>
  <c r="D103" i="7"/>
  <c r="D47" i="7" s="1"/>
  <c r="C103" i="7"/>
  <c r="C47" i="7" s="1"/>
  <c r="E102" i="7"/>
  <c r="E101" i="7"/>
  <c r="E100" i="7"/>
  <c r="E99" i="7"/>
  <c r="E92" i="7" s="1"/>
  <c r="D99" i="7"/>
  <c r="C99" i="7"/>
  <c r="C92" i="7" s="1"/>
  <c r="C89" i="7" s="1"/>
  <c r="C191" i="7" s="1"/>
  <c r="E98" i="7"/>
  <c r="E97" i="7"/>
  <c r="E41" i="7" s="1"/>
  <c r="D97" i="7"/>
  <c r="D92" i="7" s="1"/>
  <c r="D89" i="7" s="1"/>
  <c r="C97" i="7"/>
  <c r="C41" i="7" s="1"/>
  <c r="E96" i="7"/>
  <c r="E40" i="7" s="1"/>
  <c r="E95" i="7"/>
  <c r="E94" i="7"/>
  <c r="E93" i="7"/>
  <c r="E91" i="7"/>
  <c r="D90" i="7"/>
  <c r="D27" i="7" s="1"/>
  <c r="C90" i="7"/>
  <c r="E88" i="7"/>
  <c r="E87" i="7"/>
  <c r="E86" i="7"/>
  <c r="D86" i="7"/>
  <c r="C86" i="7"/>
  <c r="E85" i="7"/>
  <c r="E84" i="7"/>
  <c r="E37" i="7" s="1"/>
  <c r="E83" i="7"/>
  <c r="E26" i="7" s="1"/>
  <c r="E82" i="7"/>
  <c r="E81" i="7"/>
  <c r="E80" i="7"/>
  <c r="D80" i="7"/>
  <c r="D25" i="7" s="1"/>
  <c r="C80" i="7"/>
  <c r="E79" i="7"/>
  <c r="E78" i="7"/>
  <c r="E77" i="7"/>
  <c r="E24" i="7" s="1"/>
  <c r="D77" i="7"/>
  <c r="C77" i="7"/>
  <c r="C24" i="7" s="1"/>
  <c r="E76" i="7"/>
  <c r="E23" i="7" s="1"/>
  <c r="E75" i="7"/>
  <c r="E74" i="7"/>
  <c r="E21" i="7" s="1"/>
  <c r="E73" i="7"/>
  <c r="E20" i="7" s="1"/>
  <c r="E72" i="7"/>
  <c r="E18" i="7" s="1"/>
  <c r="E71" i="7"/>
  <c r="E67" i="7" s="1"/>
  <c r="E17" i="7" s="1"/>
  <c r="E70" i="7"/>
  <c r="E68" i="7"/>
  <c r="D67" i="7"/>
  <c r="D17" i="7" s="1"/>
  <c r="C67" i="7"/>
  <c r="C17" i="7" s="1"/>
  <c r="E66" i="7"/>
  <c r="E65" i="7"/>
  <c r="E64" i="7"/>
  <c r="E63" i="7"/>
  <c r="E16" i="7" s="1"/>
  <c r="D63" i="7"/>
  <c r="D16" i="7" s="1"/>
  <c r="C63" i="7"/>
  <c r="C16" i="7" s="1"/>
  <c r="E62" i="7"/>
  <c r="E61" i="7"/>
  <c r="E60" i="7"/>
  <c r="E59" i="7"/>
  <c r="E58" i="7"/>
  <c r="E57" i="7"/>
  <c r="E56" i="7"/>
  <c r="E15" i="7"/>
  <c r="D55" i="7"/>
  <c r="D49" i="7" s="1"/>
  <c r="C55" i="7"/>
  <c r="C49" i="7" s="1"/>
  <c r="C169" i="7" s="1"/>
  <c r="E54" i="7"/>
  <c r="E53" i="7"/>
  <c r="E52" i="7"/>
  <c r="D51" i="7"/>
  <c r="D13" i="7" s="1"/>
  <c r="C51" i="7"/>
  <c r="C13" i="7" s="1"/>
  <c r="C11" i="7" s="1"/>
  <c r="E50" i="7"/>
  <c r="D48" i="7"/>
  <c r="C48" i="7"/>
  <c r="E47" i="7"/>
  <c r="E46" i="7"/>
  <c r="D46" i="7"/>
  <c r="C46" i="7"/>
  <c r="E45" i="7"/>
  <c r="D45" i="7"/>
  <c r="C45" i="7"/>
  <c r="E44" i="7"/>
  <c r="D44" i="7"/>
  <c r="D43" i="7" s="1"/>
  <c r="C44" i="7"/>
  <c r="C43" i="7" s="1"/>
  <c r="E43" i="7"/>
  <c r="D42" i="7"/>
  <c r="D40" i="7"/>
  <c r="C40" i="7"/>
  <c r="E39" i="7"/>
  <c r="D39" i="7"/>
  <c r="C39" i="7"/>
  <c r="E38" i="7"/>
  <c r="D38" i="7"/>
  <c r="C38" i="7"/>
  <c r="D37" i="7"/>
  <c r="C37" i="7"/>
  <c r="E36" i="7"/>
  <c r="D36" i="7"/>
  <c r="C36" i="7"/>
  <c r="E35" i="7"/>
  <c r="D35" i="7"/>
  <c r="C35" i="7"/>
  <c r="E30" i="7"/>
  <c r="D30" i="7"/>
  <c r="C30" i="7"/>
  <c r="E29" i="7"/>
  <c r="E28" i="7" s="1"/>
  <c r="D29" i="7"/>
  <c r="C29" i="7"/>
  <c r="D28" i="7"/>
  <c r="C28" i="7"/>
  <c r="C26" i="7"/>
  <c r="E25" i="7"/>
  <c r="C25" i="7"/>
  <c r="D24" i="7"/>
  <c r="D23" i="7"/>
  <c r="C23" i="7"/>
  <c r="E22" i="7"/>
  <c r="D22" i="7"/>
  <c r="C22" i="7"/>
  <c r="D21" i="7"/>
  <c r="C21" i="7"/>
  <c r="D20" i="7"/>
  <c r="C20" i="7"/>
  <c r="D18" i="7"/>
  <c r="C18" i="7"/>
  <c r="E12" i="7"/>
  <c r="D12" i="7"/>
  <c r="D11" i="7" s="1"/>
  <c r="C12" i="7"/>
  <c r="C105" i="6"/>
  <c r="C100" i="6"/>
  <c r="D100" i="6"/>
  <c r="C96" i="6"/>
  <c r="D96" i="6"/>
  <c r="C91" i="6"/>
  <c r="D91" i="6"/>
  <c r="E92" i="6"/>
  <c r="C87" i="6"/>
  <c r="D87" i="6"/>
  <c r="C17" i="6"/>
  <c r="C13" i="6"/>
  <c r="D13" i="6"/>
  <c r="E11" i="6"/>
  <c r="C11" i="6"/>
  <c r="D11" i="6"/>
  <c r="C77" i="6"/>
  <c r="D77" i="6"/>
  <c r="C57" i="6"/>
  <c r="D57" i="6"/>
  <c r="C64" i="6"/>
  <c r="D64" i="6"/>
  <c r="C67" i="6"/>
  <c r="D67" i="6"/>
  <c r="C70" i="6"/>
  <c r="D70" i="6"/>
  <c r="E49" i="6"/>
  <c r="D50" i="6"/>
  <c r="C50" i="6"/>
  <c r="C37" i="6" s="1"/>
  <c r="C46" i="6"/>
  <c r="D46" i="6"/>
  <c r="C43" i="6"/>
  <c r="D43" i="6"/>
  <c r="C39" i="6"/>
  <c r="D39" i="6"/>
  <c r="C35" i="6"/>
  <c r="C30" i="6"/>
  <c r="C26" i="6"/>
  <c r="C18" i="6"/>
  <c r="E153" i="1"/>
  <c r="D143" i="1"/>
  <c r="C143" i="1"/>
  <c r="E144" i="1"/>
  <c r="G49" i="7" l="1"/>
  <c r="G10" i="7"/>
  <c r="G192" i="7"/>
  <c r="E50" i="6"/>
  <c r="E123" i="7"/>
  <c r="D169" i="7"/>
  <c r="F10" i="7"/>
  <c r="F192" i="7" s="1"/>
  <c r="E89" i="7"/>
  <c r="E27" i="7"/>
  <c r="E19" i="7" s="1"/>
  <c r="E115" i="7"/>
  <c r="E139" i="7"/>
  <c r="D111" i="7"/>
  <c r="C34" i="7"/>
  <c r="C33" i="7" s="1"/>
  <c r="E49" i="7"/>
  <c r="E13" i="7"/>
  <c r="E11" i="7" s="1"/>
  <c r="E34" i="7"/>
  <c r="E33" i="7" s="1"/>
  <c r="D34" i="7"/>
  <c r="D33" i="7" s="1"/>
  <c r="E134" i="7"/>
  <c r="E129" i="7"/>
  <c r="D19" i="7"/>
  <c r="E170" i="7"/>
  <c r="E191" i="7" s="1"/>
  <c r="D191" i="7"/>
  <c r="C15" i="7"/>
  <c r="C14" i="7" s="1"/>
  <c r="C27" i="7"/>
  <c r="C19" i="7" s="1"/>
  <c r="D15" i="7"/>
  <c r="D14" i="7" s="1"/>
  <c r="D41" i="7"/>
  <c r="E132" i="7"/>
  <c r="C42" i="7"/>
  <c r="E159" i="7"/>
  <c r="E121" i="7"/>
  <c r="E120" i="7" s="1"/>
  <c r="E111" i="7" s="1"/>
  <c r="E42" i="7"/>
  <c r="C82" i="6"/>
  <c r="C56" i="6"/>
  <c r="C10" i="6" s="1"/>
  <c r="C186" i="1"/>
  <c r="C182" i="1"/>
  <c r="C177" i="1"/>
  <c r="C173" i="1"/>
  <c r="C164" i="1"/>
  <c r="C159" i="1"/>
  <c r="C155" i="1"/>
  <c r="C150" i="1"/>
  <c r="C146" i="1"/>
  <c r="C115" i="1"/>
  <c r="C138" i="1"/>
  <c r="C137" i="1"/>
  <c r="C136" i="1"/>
  <c r="C135" i="1"/>
  <c r="C133" i="1"/>
  <c r="C132" i="1"/>
  <c r="C131" i="1"/>
  <c r="C130" i="1"/>
  <c r="C128" i="1"/>
  <c r="C127" i="1"/>
  <c r="C126" i="1"/>
  <c r="C124" i="1"/>
  <c r="C123" i="1"/>
  <c r="C122" i="1"/>
  <c r="C121" i="1"/>
  <c r="C119" i="1"/>
  <c r="C118" i="1"/>
  <c r="C117" i="1"/>
  <c r="C114" i="1"/>
  <c r="C113" i="1"/>
  <c r="C112" i="1"/>
  <c r="C106" i="1"/>
  <c r="C47" i="1" s="1"/>
  <c r="C103" i="1"/>
  <c r="C46" i="1" s="1"/>
  <c r="C99" i="1"/>
  <c r="C96" i="1"/>
  <c r="C40" i="1" s="1"/>
  <c r="C89" i="1"/>
  <c r="C26" i="1" s="1"/>
  <c r="C85" i="1"/>
  <c r="C79" i="1"/>
  <c r="C24" i="1" s="1"/>
  <c r="C76" i="1"/>
  <c r="C23" i="1" s="1"/>
  <c r="C66" i="1"/>
  <c r="C16" i="1" s="1"/>
  <c r="C62" i="1"/>
  <c r="C15" i="1" s="1"/>
  <c r="C54" i="1"/>
  <c r="C14" i="1" s="1"/>
  <c r="C13" i="1" s="1"/>
  <c r="C50" i="1"/>
  <c r="C45" i="1"/>
  <c r="C44" i="1"/>
  <c r="C43" i="1"/>
  <c r="C39" i="1"/>
  <c r="C38" i="1"/>
  <c r="C37" i="1"/>
  <c r="C36" i="1"/>
  <c r="C35" i="1"/>
  <c r="C34" i="1"/>
  <c r="C29" i="1"/>
  <c r="C28" i="1"/>
  <c r="C27" i="1"/>
  <c r="C25" i="1"/>
  <c r="C22" i="1"/>
  <c r="C21" i="1"/>
  <c r="C20" i="1"/>
  <c r="C19" i="1"/>
  <c r="C17" i="1"/>
  <c r="C11" i="1"/>
  <c r="C110" i="6" l="1"/>
  <c r="E169" i="7"/>
  <c r="E10" i="7"/>
  <c r="C129" i="1"/>
  <c r="D10" i="7"/>
  <c r="D192" i="7" s="1"/>
  <c r="E192" i="7"/>
  <c r="C10" i="7"/>
  <c r="C192" i="7" s="1"/>
  <c r="C134" i="1"/>
  <c r="C116" i="1"/>
  <c r="C91" i="1"/>
  <c r="C88" i="1" s="1"/>
  <c r="C41" i="1"/>
  <c r="C33" i="1" s="1"/>
  <c r="C42" i="1"/>
  <c r="C120" i="1"/>
  <c r="C125" i="1"/>
  <c r="C170" i="1"/>
  <c r="C139" i="1"/>
  <c r="C18" i="1"/>
  <c r="C48" i="1"/>
  <c r="C12" i="1"/>
  <c r="C10" i="1" s="1"/>
  <c r="E66" i="6"/>
  <c r="E65" i="6"/>
  <c r="E44" i="6"/>
  <c r="C169" i="1" l="1"/>
  <c r="C111" i="1"/>
  <c r="C191" i="1"/>
  <c r="C32" i="1"/>
  <c r="C9" i="1"/>
  <c r="E64" i="6"/>
  <c r="D96" i="1"/>
  <c r="E98" i="1"/>
  <c r="C192" i="1" l="1"/>
  <c r="E69" i="6" l="1"/>
  <c r="E68" i="6"/>
  <c r="E94" i="1"/>
  <c r="E101" i="1"/>
  <c r="E100" i="1"/>
  <c r="D99" i="1"/>
  <c r="D41" i="1" s="1"/>
  <c r="E99" i="1" l="1"/>
  <c r="E41" i="1" s="1"/>
  <c r="E67" i="6"/>
  <c r="D91" i="1"/>
  <c r="E165" i="1" l="1"/>
  <c r="E166" i="1"/>
  <c r="D20" i="1"/>
  <c r="D136" i="1"/>
  <c r="D135" i="1"/>
  <c r="E188" i="1"/>
  <c r="E136" i="1" l="1"/>
  <c r="E63" i="6"/>
  <c r="E57" i="6" s="1"/>
  <c r="E95" i="1"/>
  <c r="E39" i="1" s="1"/>
  <c r="E115" i="6"/>
  <c r="E109" i="6"/>
  <c r="E108" i="6"/>
  <c r="E107" i="6"/>
  <c r="E106" i="6"/>
  <c r="D105" i="6"/>
  <c r="D82" i="6" s="1"/>
  <c r="E104" i="6"/>
  <c r="E103" i="6"/>
  <c r="E102" i="6"/>
  <c r="E101" i="6"/>
  <c r="E99" i="6"/>
  <c r="E98" i="6"/>
  <c r="E97" i="6"/>
  <c r="E95" i="6"/>
  <c r="E94" i="6"/>
  <c r="E93" i="6"/>
  <c r="E91" i="6"/>
  <c r="E90" i="6"/>
  <c r="E89" i="6"/>
  <c r="E88" i="6"/>
  <c r="E86" i="6"/>
  <c r="E85" i="6"/>
  <c r="E84" i="6"/>
  <c r="E83" i="6"/>
  <c r="E81" i="6"/>
  <c r="E80" i="6"/>
  <c r="E79" i="6"/>
  <c r="E78" i="6"/>
  <c r="E76" i="6"/>
  <c r="E75" i="6"/>
  <c r="D74" i="6"/>
  <c r="E73" i="6"/>
  <c r="E72" i="6"/>
  <c r="E71" i="6"/>
  <c r="D56" i="6"/>
  <c r="E62" i="6"/>
  <c r="E61" i="6"/>
  <c r="E60" i="6"/>
  <c r="E59" i="6"/>
  <c r="E58" i="6"/>
  <c r="E55" i="6"/>
  <c r="E54" i="6"/>
  <c r="D53" i="6"/>
  <c r="E52" i="6"/>
  <c r="E51" i="6"/>
  <c r="D51" i="6"/>
  <c r="E48" i="6"/>
  <c r="E47" i="6"/>
  <c r="E45" i="6"/>
  <c r="E43" i="6" s="1"/>
  <c r="E42" i="6"/>
  <c r="E41" i="6"/>
  <c r="E40" i="6"/>
  <c r="E38" i="6"/>
  <c r="E36" i="6"/>
  <c r="E35" i="6" s="1"/>
  <c r="D35" i="6"/>
  <c r="E34" i="6"/>
  <c r="E33" i="6"/>
  <c r="E32" i="6"/>
  <c r="E31" i="6"/>
  <c r="D30" i="6"/>
  <c r="E29" i="6"/>
  <c r="E28" i="6"/>
  <c r="E27" i="6"/>
  <c r="D26" i="6"/>
  <c r="E25" i="6"/>
  <c r="E24" i="6"/>
  <c r="E23" i="6"/>
  <c r="E22" i="6"/>
  <c r="E21" i="6"/>
  <c r="E20" i="6"/>
  <c r="E19" i="6"/>
  <c r="D18" i="6"/>
  <c r="D17" i="6" s="1"/>
  <c r="E16" i="6"/>
  <c r="E15" i="6"/>
  <c r="E14" i="6"/>
  <c r="E12" i="6"/>
  <c r="E87" i="6" l="1"/>
  <c r="E77" i="6"/>
  <c r="E70" i="6"/>
  <c r="E96" i="6"/>
  <c r="E74" i="6"/>
  <c r="E53" i="6"/>
  <c r="E46" i="6"/>
  <c r="E13" i="6"/>
  <c r="E105" i="6"/>
  <c r="E100" i="6"/>
  <c r="E26" i="6"/>
  <c r="D37" i="6"/>
  <c r="D10" i="6" s="1"/>
  <c r="D110" i="6" s="1"/>
  <c r="E39" i="6"/>
  <c r="E18" i="6"/>
  <c r="E17" i="6" s="1"/>
  <c r="E30" i="6"/>
  <c r="E56" i="6" l="1"/>
  <c r="E37" i="6"/>
  <c r="E10" i="6" s="1"/>
  <c r="E82" i="6"/>
  <c r="E110" i="6" l="1"/>
  <c r="E97" i="1" l="1"/>
  <c r="E96" i="1" s="1"/>
  <c r="D164" i="1" l="1"/>
  <c r="D40" i="1" l="1"/>
  <c r="E40" i="1"/>
  <c r="E102" i="1"/>
  <c r="D38" i="1" l="1"/>
  <c r="E197" i="1"/>
  <c r="C13" i="5" l="1"/>
  <c r="C10" i="5"/>
  <c r="D44" i="1" l="1"/>
  <c r="D19" i="1" l="1"/>
  <c r="E86" i="1" l="1"/>
  <c r="E87" i="1"/>
  <c r="D85" i="1"/>
  <c r="D43" i="1"/>
  <c r="E85" i="1" l="1"/>
  <c r="E43" i="1"/>
  <c r="E141" i="1"/>
  <c r="E57" i="1"/>
  <c r="D124" i="1" l="1"/>
  <c r="D17" i="1" l="1"/>
  <c r="D89" i="1"/>
  <c r="D37" i="1" l="1"/>
  <c r="D45" i="1"/>
  <c r="D121" i="1"/>
  <c r="D112" i="1" l="1"/>
  <c r="D122" i="1" l="1"/>
  <c r="D123" i="1" l="1"/>
  <c r="E180" i="1"/>
  <c r="E123" i="1" s="1"/>
  <c r="D126" i="1" l="1"/>
  <c r="E82" i="1" l="1"/>
  <c r="E190" i="1" l="1"/>
  <c r="E189" i="1"/>
  <c r="E187" i="1"/>
  <c r="E135" i="1" s="1"/>
  <c r="E185" i="1"/>
  <c r="E184" i="1"/>
  <c r="E183" i="1"/>
  <c r="E181" i="1"/>
  <c r="E179" i="1"/>
  <c r="E178" i="1"/>
  <c r="E176" i="1"/>
  <c r="E175" i="1"/>
  <c r="E174" i="1"/>
  <c r="E172" i="1"/>
  <c r="E171" i="1"/>
  <c r="E168" i="1"/>
  <c r="E167" i="1"/>
  <c r="E163" i="1"/>
  <c r="E162" i="1"/>
  <c r="E161" i="1"/>
  <c r="E160" i="1"/>
  <c r="E158" i="1"/>
  <c r="E157" i="1"/>
  <c r="E156" i="1"/>
  <c r="E154" i="1"/>
  <c r="E152" i="1"/>
  <c r="E151" i="1"/>
  <c r="E149" i="1"/>
  <c r="E148" i="1"/>
  <c r="E147" i="1"/>
  <c r="E145" i="1"/>
  <c r="E143" i="1" s="1"/>
  <c r="E142" i="1"/>
  <c r="E140" i="1"/>
  <c r="E110" i="1"/>
  <c r="E109" i="1"/>
  <c r="E108" i="1"/>
  <c r="E107" i="1"/>
  <c r="E105" i="1"/>
  <c r="E104" i="1"/>
  <c r="E44" i="1"/>
  <c r="E38" i="1"/>
  <c r="E93" i="1"/>
  <c r="E35" i="1" s="1"/>
  <c r="E92" i="1"/>
  <c r="E90" i="1"/>
  <c r="E28" i="1" s="1"/>
  <c r="E27" i="1" s="1"/>
  <c r="E45" i="1"/>
  <c r="E84" i="1"/>
  <c r="E37" i="1" s="1"/>
  <c r="E83" i="1"/>
  <c r="E36" i="1" s="1"/>
  <c r="E81" i="1"/>
  <c r="E80" i="1"/>
  <c r="E78" i="1"/>
  <c r="E77" i="1"/>
  <c r="E75" i="1"/>
  <c r="E22" i="1" s="1"/>
  <c r="E74" i="1"/>
  <c r="E21" i="1" s="1"/>
  <c r="E73" i="1"/>
  <c r="E72" i="1"/>
  <c r="E19" i="1" s="1"/>
  <c r="E71" i="1"/>
  <c r="E17" i="1" s="1"/>
  <c r="E70" i="1"/>
  <c r="E69" i="1"/>
  <c r="E68" i="1"/>
  <c r="E67" i="1"/>
  <c r="E65" i="1"/>
  <c r="E64" i="1"/>
  <c r="E63" i="1"/>
  <c r="E61" i="1"/>
  <c r="E60" i="1"/>
  <c r="E59" i="1"/>
  <c r="E58" i="1"/>
  <c r="E56" i="1"/>
  <c r="E55" i="1"/>
  <c r="E53" i="1"/>
  <c r="E52" i="1"/>
  <c r="E51" i="1"/>
  <c r="E49" i="1"/>
  <c r="E25" i="1"/>
  <c r="E91" i="1" l="1"/>
  <c r="E34" i="1"/>
  <c r="E33" i="1" s="1"/>
  <c r="E42" i="1"/>
  <c r="E20" i="1"/>
  <c r="E11" i="1"/>
  <c r="E32" i="1" l="1"/>
  <c r="D186" i="1"/>
  <c r="D182" i="1"/>
  <c r="D177" i="1"/>
  <c r="D173" i="1"/>
  <c r="D159" i="1"/>
  <c r="D155" i="1"/>
  <c r="D150" i="1"/>
  <c r="D118" i="1"/>
  <c r="D119" i="1"/>
  <c r="D127" i="1"/>
  <c r="D128" i="1"/>
  <c r="D130" i="1"/>
  <c r="D131" i="1"/>
  <c r="D132" i="1"/>
  <c r="D133" i="1"/>
  <c r="D137" i="1"/>
  <c r="D138" i="1"/>
  <c r="D113" i="1"/>
  <c r="D114" i="1"/>
  <c r="D106" i="1"/>
  <c r="D47" i="1" s="1"/>
  <c r="D103" i="1"/>
  <c r="D79" i="1"/>
  <c r="D24" i="1" s="1"/>
  <c r="D76" i="1"/>
  <c r="D23" i="1" s="1"/>
  <c r="D66" i="1"/>
  <c r="D16" i="1" s="1"/>
  <c r="D54" i="1"/>
  <c r="D50" i="1"/>
  <c r="D34" i="1"/>
  <c r="D35" i="1"/>
  <c r="D36" i="1"/>
  <c r="D42" i="1"/>
  <c r="D11" i="1"/>
  <c r="D21" i="1"/>
  <c r="D22" i="1"/>
  <c r="D25" i="1"/>
  <c r="D28" i="1"/>
  <c r="D27" i="1" s="1"/>
  <c r="D29" i="1"/>
  <c r="D62" i="1"/>
  <c r="D15" i="1" s="1"/>
  <c r="D146" i="1"/>
  <c r="D117" i="1"/>
  <c r="D33" i="1" l="1"/>
  <c r="D32" i="1" s="1"/>
  <c r="D46" i="1"/>
  <c r="D88" i="1"/>
  <c r="D139" i="1"/>
  <c r="D12" i="1"/>
  <c r="D10" i="1" s="1"/>
  <c r="D48" i="1"/>
  <c r="D14" i="1"/>
  <c r="D13" i="1" s="1"/>
  <c r="D26" i="1"/>
  <c r="D18" i="1" s="1"/>
  <c r="E89" i="1"/>
  <c r="D120" i="1"/>
  <c r="D125" i="1"/>
  <c r="D134" i="1"/>
  <c r="D129" i="1"/>
  <c r="D116" i="1"/>
  <c r="D170" i="1"/>
  <c r="D115" i="1"/>
  <c r="D9" i="1" l="1"/>
  <c r="D169" i="1"/>
  <c r="E26" i="1"/>
  <c r="D191" i="1"/>
  <c r="D111" i="1"/>
  <c r="D192" i="1" l="1"/>
  <c r="E29" i="1"/>
  <c r="E113" i="1"/>
  <c r="E114" i="1"/>
  <c r="E118" i="1"/>
  <c r="E124" i="1"/>
  <c r="E126" i="1"/>
  <c r="E127" i="1"/>
  <c r="E128" i="1"/>
  <c r="E130" i="1"/>
  <c r="E173" i="1"/>
  <c r="E177" i="1"/>
  <c r="E138" i="1" l="1"/>
  <c r="E182" i="1"/>
  <c r="E132" i="1"/>
  <c r="E79" i="1"/>
  <c r="E24" i="1" s="1"/>
  <c r="E50" i="1"/>
  <c r="E115" i="1"/>
  <c r="E62" i="1"/>
  <c r="E15" i="1" s="1"/>
  <c r="E103" i="1"/>
  <c r="E117" i="1"/>
  <c r="E116" i="1" s="1"/>
  <c r="E133" i="1"/>
  <c r="E76" i="1"/>
  <c r="E23" i="1" s="1"/>
  <c r="E121" i="1"/>
  <c r="E119" i="1"/>
  <c r="E106" i="1"/>
  <c r="E47" i="1" s="1"/>
  <c r="E186" i="1"/>
  <c r="E131" i="1"/>
  <c r="E122" i="1"/>
  <c r="E66" i="1"/>
  <c r="E16" i="1" s="1"/>
  <c r="E54" i="1"/>
  <c r="E14" i="1" s="1"/>
  <c r="E13" i="1" s="1"/>
  <c r="E112" i="1"/>
  <c r="E125" i="1"/>
  <c r="E155" i="1"/>
  <c r="E146" i="1"/>
  <c r="E137" i="1"/>
  <c r="E134" i="1" s="1"/>
  <c r="E159" i="1"/>
  <c r="E150" i="1"/>
  <c r="E164" i="1"/>
  <c r="E170" i="1" l="1"/>
  <c r="E46" i="1"/>
  <c r="E88" i="1"/>
  <c r="E48" i="1"/>
  <c r="E18" i="1"/>
  <c r="E12" i="1"/>
  <c r="E10" i="1" s="1"/>
  <c r="E129" i="1"/>
  <c r="E120" i="1"/>
  <c r="E139" i="1"/>
  <c r="E191" i="1" l="1"/>
  <c r="E111" i="1"/>
  <c r="E9" i="1"/>
  <c r="E169" i="1"/>
  <c r="E192" i="1" l="1"/>
</calcChain>
</file>

<file path=xl/sharedStrings.xml><?xml version="1.0" encoding="utf-8"?>
<sst xmlns="http://schemas.openxmlformats.org/spreadsheetml/2006/main" count="1353" uniqueCount="306">
  <si>
    <t>ROMÂNIA</t>
  </si>
  <si>
    <t>JUDEŢUL BISTRIŢA-NĂSĂUD</t>
  </si>
  <si>
    <t>COMUNA ŞIEUŢ</t>
  </si>
  <si>
    <t>CONSILIUL LOCAL</t>
  </si>
  <si>
    <t>Denumirea indicatorilor</t>
  </si>
  <si>
    <t>Cod indicator</t>
  </si>
  <si>
    <t>BUGET PRECEDENT</t>
  </si>
  <si>
    <t>BUGET RECTIFICAT</t>
  </si>
  <si>
    <t>TOTAL VENITURI SECŢIUNEA DE FUNCŢIONARE + DEZVOLTARE</t>
  </si>
  <si>
    <t>0001</t>
  </si>
  <si>
    <t>IMPOZIT PE VENIT ŞI CÂŞTIGURI DIN CAPITALDE LA PERSOANE FIZICE (COD 03.02 + 04.02)</t>
  </si>
  <si>
    <t>0006</t>
  </si>
  <si>
    <t xml:space="preserve">Impozitul pe veniturile din transferul proprietatilor imobiliare din patrimoniul personal
</t>
  </si>
  <si>
    <t>030218</t>
  </si>
  <si>
    <t xml:space="preserve">Cote si sume defalcate  din impozitul pe venit
</t>
  </si>
  <si>
    <t>0402</t>
  </si>
  <si>
    <t>VENITURI DIN PROPRIETATE (07.02)</t>
  </si>
  <si>
    <t>0009</t>
  </si>
  <si>
    <t xml:space="preserve">Impozite  si taxe pe proprietate
</t>
  </si>
  <si>
    <t>0702</t>
  </si>
  <si>
    <t xml:space="preserve">Sume defalcate  din TVA
</t>
  </si>
  <si>
    <t>1102</t>
  </si>
  <si>
    <t xml:space="preserve">Taxe pe utilizarea bunurilor, autorizarea utilizarii  bunurilor sau pe desfasurarea de activitati
</t>
  </si>
  <si>
    <t>1602</t>
  </si>
  <si>
    <t xml:space="preserve">Alte impozite si taxe fiscale
</t>
  </si>
  <si>
    <t>1802</t>
  </si>
  <si>
    <t>VENITURI NEFISCALE</t>
  </si>
  <si>
    <t>0012</t>
  </si>
  <si>
    <t xml:space="preserve">Venituri din concesiuni si inchirieri
</t>
  </si>
  <si>
    <t>30020530</t>
  </si>
  <si>
    <t>Venituri din prestări de servicii</t>
  </si>
  <si>
    <t>330208</t>
  </si>
  <si>
    <t xml:space="preserve">Venituri din recuperarea cheltuielilor de judecata, imputatii si despagubiri
</t>
  </si>
  <si>
    <t>330228</t>
  </si>
  <si>
    <t>Alte venituri din prestări de servicii şi alte activităţi</t>
  </si>
  <si>
    <t>330250</t>
  </si>
  <si>
    <t>Amenzi, penalitati si confiscari   (cod 35.02.01 la 35.02.03+35.02.50)</t>
  </si>
  <si>
    <t>3502</t>
  </si>
  <si>
    <t>Diverse venituri (cod 36.02.01+36.02.05+36.02.06+36.02.11+36.02.14+36.02.50)</t>
  </si>
  <si>
    <t>3602</t>
  </si>
  <si>
    <t xml:space="preserve">Varsaminte din sectiunea de functionare pentru finantarea sectiunii de dezvoltare a bugetului local (cu semnul minus)
</t>
  </si>
  <si>
    <t>370203</t>
  </si>
  <si>
    <t xml:space="preserve">Varsaminte din sectiunea de functionare
</t>
  </si>
  <si>
    <t>370204</t>
  </si>
  <si>
    <t>VENITURI DIN CAPITAL (39.02)</t>
  </si>
  <si>
    <t>0015</t>
  </si>
  <si>
    <t>Venituri din vânzarea locuinţelor construite din fondurile statului</t>
  </si>
  <si>
    <t>390203</t>
  </si>
  <si>
    <t>OPERAŢIUNI FINANCIARE</t>
  </si>
  <si>
    <t>0016</t>
  </si>
  <si>
    <t>Sume din excedentul bugetului local utilizate pentru finanţarea cheltuielilor secţiunii de dezvoltare</t>
  </si>
  <si>
    <t>400214</t>
  </si>
  <si>
    <t>Sume din excedentul bugetului local utilizate pentru finanţarea cheltuielilor secţiunii de funcţionare</t>
  </si>
  <si>
    <t>400218</t>
  </si>
  <si>
    <t>SUBVENŢII DE LA ALTE NIVELE ALE ADMINISTRAŢIEI PUBLICE</t>
  </si>
  <si>
    <t>0018</t>
  </si>
  <si>
    <t xml:space="preserve">Subvenţii de la bugetul de stat
</t>
  </si>
  <si>
    <t>4202</t>
  </si>
  <si>
    <t>Subvenţii de la bugetul de stat către bugetele locale necesare susţinerii derulării proiectelor finanţate din FEN postaderare</t>
  </si>
  <si>
    <t>420220</t>
  </si>
  <si>
    <t>Subvenţii primite din Fondul de intervenţie</t>
  </si>
  <si>
    <t>420228</t>
  </si>
  <si>
    <t xml:space="preserve">Ajutor pentru incalzirea locuintei cu lemne, carbuni si combustibil petrolieri
</t>
  </si>
  <si>
    <t>420234</t>
  </si>
  <si>
    <t>Finanţarea Programului Naţional de Dezvoltare Locală</t>
  </si>
  <si>
    <t>420265</t>
  </si>
  <si>
    <t>Subvenţii de la alte administraţii</t>
  </si>
  <si>
    <t>4302</t>
  </si>
  <si>
    <t>Sume alocate din bugetul AFIR, pentru susținerea proiectelor din PNDR 2014-2020****)</t>
  </si>
  <si>
    <t>430231</t>
  </si>
  <si>
    <t>Fondul European Agricol de Dezvoltare Rurala (cod 45.02.04.01+45.02.04.02+45.02.04.03) *)</t>
  </si>
  <si>
    <t>450204</t>
  </si>
  <si>
    <t xml:space="preserve">Fondul European de Dezvoltare Regională (FEDR) (cod 48.02.01.01+48.02.01.02+48.02.01.03) </t>
  </si>
  <si>
    <t>480204</t>
  </si>
  <si>
    <t>VENITURILE SECŢIUNII DE FUNCŢIONARE - TOTAL</t>
  </si>
  <si>
    <t xml:space="preserve">Cote defalcate  din impozitul pe venit
</t>
  </si>
  <si>
    <t>040201</t>
  </si>
  <si>
    <t xml:space="preserve">Sume alocate din cote defalcate  din impozitul pe venit pentru echilibrarea b.l.
</t>
  </si>
  <si>
    <t>040204</t>
  </si>
  <si>
    <t>Sume repartizate din fondul la dispoziţia consiliului judeţean</t>
  </si>
  <si>
    <t>040205</t>
  </si>
  <si>
    <t>Impozit pe cladiri de la persoane fizice *)</t>
  </si>
  <si>
    <t>07020101</t>
  </si>
  <si>
    <t>Impozit si taxa pe cladiri de la persoane juridice *)</t>
  </si>
  <si>
    <t>07020102</t>
  </si>
  <si>
    <t>Impozit pe terenuri de la persoane fizice *)</t>
  </si>
  <si>
    <t>07020201</t>
  </si>
  <si>
    <t>Impozitul pe terenul din extravilan   *) + Restante din anii anteriori din impozitul pe teren agricol</t>
  </si>
  <si>
    <t>07020203</t>
  </si>
  <si>
    <t>Taxe judiciare de timbru si alte taxe de timbru</t>
  </si>
  <si>
    <t>070203</t>
  </si>
  <si>
    <t xml:space="preserve">Alte impozite si taxe  pe proprietate </t>
  </si>
  <si>
    <t>070250</t>
  </si>
  <si>
    <t xml:space="preserve">Sume defalcate  din TVA pentru finanţarea cheltuielilor descentralizate
</t>
  </si>
  <si>
    <t>110202</t>
  </si>
  <si>
    <t xml:space="preserve">Sume defalcate  din TVA pentru echilibrarea bugetului local
</t>
  </si>
  <si>
    <t>110206</t>
  </si>
  <si>
    <t>Impozit pe mijloacele de transport detinute de persoane fizice *)</t>
  </si>
  <si>
    <t>16020201</t>
  </si>
  <si>
    <t>Impozit pe mijloacele de transport detinute de persoane juridice *)</t>
  </si>
  <si>
    <t>16020202</t>
  </si>
  <si>
    <t>Taxe si tarife pentru eliberarea de licente si autorizatii de functionare</t>
  </si>
  <si>
    <t>160203</t>
  </si>
  <si>
    <t>Alte taxe pe utilizarea bunurilor, autorizarea utilizarii bunurilor sau pe desfasurare de activitati</t>
  </si>
  <si>
    <t>160250</t>
  </si>
  <si>
    <t>180250</t>
  </si>
  <si>
    <t xml:space="preserve">Venituri din amenzi si alte sanctiuni aplicate conform dispozitiilor legale
</t>
  </si>
  <si>
    <t>35020102</t>
  </si>
  <si>
    <t>Alte amenzi, penalităţi şi confiscări</t>
  </si>
  <si>
    <t>350250</t>
  </si>
  <si>
    <t xml:space="preserve">Varsaminte din venituri si/sau disponibilitatile institutiilor publice
</t>
  </si>
  <si>
    <t>360205</t>
  </si>
  <si>
    <t>Alte venituri</t>
  </si>
  <si>
    <t>360250</t>
  </si>
  <si>
    <t xml:space="preserve">Ajutor pentru incalzirea locuintei cu lemne, carbuni si combustibil petrolier
</t>
  </si>
  <si>
    <t>VENITURILE SECŢIUNII DE DEZVOLTARE  - TOTAL</t>
  </si>
  <si>
    <t>0001SD</t>
  </si>
  <si>
    <t xml:space="preserve">Vărsăminte din secţiunea de funcţionare
</t>
  </si>
  <si>
    <t>370204SD</t>
  </si>
  <si>
    <t>390203SD</t>
  </si>
  <si>
    <t>420220SD</t>
  </si>
  <si>
    <t>Finanţarea Programului Naţional de Dezvoltare Locală TOTAL</t>
  </si>
  <si>
    <t>420265SD</t>
  </si>
  <si>
    <t>430231SD</t>
  </si>
  <si>
    <t>450204SD</t>
  </si>
  <si>
    <t>Sume primite în contul plăţilor efectuate în anul curent</t>
  </si>
  <si>
    <t>45020401SD</t>
  </si>
  <si>
    <t>Prefinanţări</t>
  </si>
  <si>
    <t>45020403SD</t>
  </si>
  <si>
    <t>480204SD</t>
  </si>
  <si>
    <t>48020401SD</t>
  </si>
  <si>
    <t>Sume primite în contul plăţilor efectuate în anii anteriori</t>
  </si>
  <si>
    <t>48020402SD</t>
  </si>
  <si>
    <t>48020403SD</t>
  </si>
  <si>
    <t>Corecții financiare</t>
  </si>
  <si>
    <t>48020404SD</t>
  </si>
  <si>
    <t>TOTAL CHELTUIELI FUNCŢIONARE + DEZVOLTARE</t>
  </si>
  <si>
    <t>AUTORITĂŢI EXECUTIVE</t>
  </si>
  <si>
    <t>ALTE SERVICII PUBLICE GENERALE (ALEGERI LOCALE)</t>
  </si>
  <si>
    <t xml:space="preserve">Tranzacţii privind datoria publică şi împrumuturi </t>
  </si>
  <si>
    <t>SERVICIUL SITUAŢII DE URGENŢĂ</t>
  </si>
  <si>
    <t>ÎNVĂŢĂMÂNT</t>
  </si>
  <si>
    <t>Învăţământ secundar inferior</t>
  </si>
  <si>
    <t>Alte cheltuieli în domeniul învatamântului</t>
  </si>
  <si>
    <t>Alte instituţii şi acţiuni sanitare</t>
  </si>
  <si>
    <t>CULTURĂ, RELIGIE,…</t>
  </si>
  <si>
    <t>CĂMINE CULTURALE</t>
  </si>
  <si>
    <t>Consolidarea şi restaurarea monumentelor istorice</t>
  </si>
  <si>
    <t>CHELTUIELI PENTRU ASISTENŢĂ SOCIALĂ</t>
  </si>
  <si>
    <t>6802</t>
  </si>
  <si>
    <t>ASISTENŢĂ SOCIALĂ ÎN CAZ DE INVALIDITATE</t>
  </si>
  <si>
    <t>AJUTOARE SOCIALE</t>
  </si>
  <si>
    <t>SERVICII ŞI DEZVOLTARE PUBLICĂ</t>
  </si>
  <si>
    <t>Alimentare cu apa</t>
  </si>
  <si>
    <t>ILUMINAT PUBLIC</t>
  </si>
  <si>
    <t>Alimentare cu gaze naturale in localitati</t>
  </si>
  <si>
    <t>ALTE SERVICII ÎN DOMENIUL LOCUINŢELOR, DEZV.COM.</t>
  </si>
  <si>
    <t>PROTECŢIA MEDIULUI</t>
  </si>
  <si>
    <t>SALUBRITATE</t>
  </si>
  <si>
    <t>COLECTAREA, TRATAREA ŞI DISTRUGEREA DEŞEURILOR</t>
  </si>
  <si>
    <t>CANALIZAREA ŞI TRATAREA APELOR REZIDUALE</t>
  </si>
  <si>
    <t>DRUMURI ŞI PODURI</t>
  </si>
  <si>
    <t>CHELTUIELI SECŢIUNEA DE FUNCŢIONARE</t>
  </si>
  <si>
    <t>4902SF</t>
  </si>
  <si>
    <t>51020103SF</t>
  </si>
  <si>
    <t>610205SF</t>
  </si>
  <si>
    <t>65020401SF</t>
  </si>
  <si>
    <t>650250SF</t>
  </si>
  <si>
    <t>66025050SF</t>
  </si>
  <si>
    <t>67020307SF</t>
  </si>
  <si>
    <t>67020312SF</t>
  </si>
  <si>
    <t>ASISTENŢĂ SOCIALĂ ÎN CAZ DE INVALIDITATE (ASISTENŢI PERSONALI)</t>
  </si>
  <si>
    <t>68020502SF</t>
  </si>
  <si>
    <t>68021501SF</t>
  </si>
  <si>
    <t>700206SF</t>
  </si>
  <si>
    <t>700207SF</t>
  </si>
  <si>
    <t>700250SF</t>
  </si>
  <si>
    <t>74020501SF</t>
  </si>
  <si>
    <t>74020502SF</t>
  </si>
  <si>
    <t>740206SF</t>
  </si>
  <si>
    <t>84020301SF</t>
  </si>
  <si>
    <t>DEFICIT  SECŢIUNEA DE FUNCŢIONARE</t>
  </si>
  <si>
    <t>99.02</t>
  </si>
  <si>
    <t>CHELTUIELI SECŢIUNEA DE DEZVOLTARE</t>
  </si>
  <si>
    <t>49.02SD</t>
  </si>
  <si>
    <t>67020307SD</t>
  </si>
  <si>
    <t>67020312SD</t>
  </si>
  <si>
    <t>700206SD</t>
  </si>
  <si>
    <t>700250SD</t>
  </si>
  <si>
    <t>74020501SD</t>
  </si>
  <si>
    <t>740206SD</t>
  </si>
  <si>
    <t>84020301SD</t>
  </si>
  <si>
    <t>DEFICIT  SECŢIUNEA DE DEZVOLTARE         (cod 49.02-00.01)</t>
  </si>
  <si>
    <t>DEFICIT TOTAL SECŢIUNI 1)         (cod 49.02-00.01)</t>
  </si>
  <si>
    <t>EXCEDENT     (cod 00.01-49.02)</t>
  </si>
  <si>
    <t>98.02</t>
  </si>
  <si>
    <t xml:space="preserve">ORDONATOR DE CREDITE, </t>
  </si>
  <si>
    <t>110201</t>
  </si>
  <si>
    <t>700207SD</t>
  </si>
  <si>
    <t>LOCUINŢE, SERVICII ŞI DEZVOLTARE PUBLICĂ</t>
  </si>
  <si>
    <t>Iluminat public</t>
  </si>
  <si>
    <t>ALTE SERVICII ÎN DOMENIUL LOCUINŢELOR, DEZV.COM….</t>
  </si>
  <si>
    <t>00.01SF</t>
  </si>
  <si>
    <t>Sume aloc.buget ANCPI pt.finanțarea lucrări înreg.sistematică din cadrul Programului național de cadastru și carte funciară</t>
  </si>
  <si>
    <t>430234</t>
  </si>
  <si>
    <t>Planuri si  regulamente de urbanism</t>
  </si>
  <si>
    <t>420205SD</t>
  </si>
  <si>
    <t>Subventii de la bugetul de stat (cod 42.02.01+42.02.05+...+42.02.77)</t>
  </si>
  <si>
    <t>420200SD</t>
  </si>
  <si>
    <t>420205</t>
  </si>
  <si>
    <t>Formular 11.01</t>
  </si>
  <si>
    <t xml:space="preserve"> - Sinteză -</t>
  </si>
  <si>
    <t>610250SF</t>
  </si>
  <si>
    <t>ORDINE PUBLICĂ ŞI SIGURANŢĂ NAŢIONALĂ</t>
  </si>
  <si>
    <t>Protecţie civilă şi protecţie contra incendiilor</t>
  </si>
  <si>
    <t>Alte cheltuieli în domeniul ordinii publice şi siguranţei naţionale</t>
  </si>
  <si>
    <t>6102SF</t>
  </si>
  <si>
    <t>6502SF</t>
  </si>
  <si>
    <t>540250SF</t>
  </si>
  <si>
    <t>550230SF</t>
  </si>
  <si>
    <t>6802SF</t>
  </si>
  <si>
    <t>6702SF</t>
  </si>
  <si>
    <t>7002SF</t>
  </si>
  <si>
    <t>7402SF</t>
  </si>
  <si>
    <t>51020103SD</t>
  </si>
  <si>
    <t>610205SD</t>
  </si>
  <si>
    <t>6502SD</t>
  </si>
  <si>
    <t>65020401SD</t>
  </si>
  <si>
    <t>650250SD</t>
  </si>
  <si>
    <t>66025050SD</t>
  </si>
  <si>
    <t>6702SD</t>
  </si>
  <si>
    <t>7002SD</t>
  </si>
  <si>
    <t>7402SD</t>
  </si>
  <si>
    <t>ALTE CHELTUIELI ÎN DOMENIUL ASISTENŢEI SOCIALE</t>
  </si>
  <si>
    <t>68025050SF</t>
  </si>
  <si>
    <t>Alte servicii în domeniile culturii, recreerii şi religiei</t>
  </si>
  <si>
    <t>670250SD</t>
  </si>
  <si>
    <t>670250SF</t>
  </si>
  <si>
    <t>Impozit si taxa pe teren de la persoane juridice *)</t>
  </si>
  <si>
    <t>07020202</t>
  </si>
  <si>
    <t>SPORT</t>
  </si>
  <si>
    <t>67020501SF</t>
  </si>
  <si>
    <t>67020501SD</t>
  </si>
  <si>
    <t>67020501</t>
  </si>
  <si>
    <t>Influiențe venituri</t>
  </si>
  <si>
    <t>Influiențe cheltuieli</t>
  </si>
  <si>
    <t>0049</t>
  </si>
  <si>
    <t xml:space="preserve">ȘEF COMPARTIMENT CONTABILITATE, </t>
  </si>
  <si>
    <t>Alte subventii primite de la administratia centrala pentru finantarea unor activitati</t>
  </si>
  <si>
    <t>430220</t>
  </si>
  <si>
    <t>Subventii de la alte administratii   (cod 43.02.04+43.02.20+...)</t>
  </si>
  <si>
    <t>Venituri din prestări de servicii (serviciul public de apă)</t>
  </si>
  <si>
    <t>331008</t>
  </si>
  <si>
    <t>Venituri din protecţia mediului</t>
  </si>
  <si>
    <t>331009</t>
  </si>
  <si>
    <t>ALTE SERVICII ÎN DOMENIUL LOCUINŢELOR,...</t>
  </si>
  <si>
    <t>701050</t>
  </si>
  <si>
    <t>Salubritate</t>
  </si>
  <si>
    <t>74100501</t>
  </si>
  <si>
    <t>Alocări de sume din PNRR aferente asistenței financiare nerambursabile ( cod 42.02.88 01 la 42.02.88.03)</t>
  </si>
  <si>
    <t>42.02.88</t>
  </si>
  <si>
    <t>Fonduri europene nerambursabile</t>
  </si>
  <si>
    <t>420288</t>
  </si>
  <si>
    <t>Drumuri și poduri</t>
  </si>
  <si>
    <t>Subvenții de la bugetul de stat către bugetele locale pentru Programul național de investiții „Anghel Saligny”</t>
  </si>
  <si>
    <t>42.02.87</t>
  </si>
  <si>
    <t>420287</t>
  </si>
  <si>
    <t xml:space="preserve">Venituri din prestari de servicii si alte activitati </t>
  </si>
  <si>
    <t>3302</t>
  </si>
  <si>
    <t>Alocări de sume din PNRR aferente acomponentei împrumuturi ( cod 42.02.89 01 la 42.02.89.03)</t>
  </si>
  <si>
    <t>Fonduri din împrumut rambursabil</t>
  </si>
  <si>
    <t>42.02.89</t>
  </si>
  <si>
    <t>Sume aferente TVA</t>
  </si>
  <si>
    <t>420289</t>
  </si>
  <si>
    <t>42028901</t>
  </si>
  <si>
    <t>42028903</t>
  </si>
  <si>
    <t>42028801</t>
  </si>
  <si>
    <t>Alocări de sume din PNRR aferente a componentei împrumuturi ( cod 42.02.89 01 la 42.02.89.03)</t>
  </si>
  <si>
    <t>42028803</t>
  </si>
  <si>
    <t>REDUCERI (-); SUPLIMENTĂRI  (+) TRIM. II 2024</t>
  </si>
  <si>
    <r>
      <t xml:space="preserve">Anexa nr. 3 la Raportul  nr.  </t>
    </r>
    <r>
      <rPr>
        <b/>
        <i/>
        <sz val="11"/>
        <color rgb="FFFF0000"/>
        <rFont val="Arial Narrow"/>
        <family val="2"/>
      </rPr>
      <t>FN</t>
    </r>
    <r>
      <rPr>
        <b/>
        <i/>
        <sz val="11"/>
        <rFont val="Arial Narrow"/>
        <family val="2"/>
        <charset val="238"/>
      </rPr>
      <t xml:space="preserve"> din 29.05.2024</t>
    </r>
  </si>
  <si>
    <t>SD</t>
  </si>
  <si>
    <t>SF</t>
  </si>
  <si>
    <t>ALTE SERVICII ÎN DOMENIUL LOCUINŢELOR, DEZV.COM.(CADASTRU)</t>
  </si>
  <si>
    <t xml:space="preserve">Sport </t>
  </si>
  <si>
    <t>Vaucere - total verificat</t>
  </si>
  <si>
    <t>Vaucere - total propus</t>
  </si>
  <si>
    <t>51020103 Autorități</t>
  </si>
  <si>
    <t>610205 SVSU - PSI</t>
  </si>
  <si>
    <t>SUME UNITAREINIȚIALE</t>
  </si>
  <si>
    <t>SUME UNITARE FINALE</t>
  </si>
  <si>
    <t>TOTAL SUME INIȚIALE</t>
  </si>
  <si>
    <t>DIFERENȚĂ CUANTUM</t>
  </si>
  <si>
    <t>NUMĂR PERSOANE</t>
  </si>
  <si>
    <t>DIFERENȚE  CUANTUM TOTALE</t>
  </si>
  <si>
    <t>SUME TOTALE FINALE</t>
  </si>
  <si>
    <t>COD ARTICOL</t>
  </si>
  <si>
    <t>INDICATORI</t>
  </si>
  <si>
    <t>REDUCERI (-); SUPLIMEN-TĂRI  (+) TRIM. III 2024</t>
  </si>
  <si>
    <t>Anexa nr. 2 la Raportul  nr. ____ din 18.07.2024</t>
  </si>
  <si>
    <t>RECTIFICARE NR. 2/2024</t>
  </si>
  <si>
    <t>REZERVĂ</t>
  </si>
  <si>
    <t>REDUCERI (-); SUPLIMENTĂRI  (+) TRIM. III 2024</t>
  </si>
  <si>
    <t>Cămine culturale</t>
  </si>
  <si>
    <t xml:space="preserve">Anexa nr. 2 la HCL nr. 28 din 18.07.2024 </t>
  </si>
  <si>
    <t>Anexa nr. 2 la Raportul  nr. 1929 din 10.07.2024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</si>
</sst>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b/>
      <i/>
      <sz val="12"/>
      <name val="Arial Narrow"/>
      <family val="2"/>
      <charset val="238"/>
    </font>
    <font>
      <b/>
      <i/>
      <sz val="11"/>
      <name val="Arial Narrow"/>
      <family val="2"/>
      <charset val="238"/>
    </font>
    <font>
      <b/>
      <i/>
      <sz val="10"/>
      <name val="Arial Narrow"/>
      <family val="2"/>
      <charset val="238"/>
    </font>
    <font>
      <b/>
      <i/>
      <sz val="10"/>
      <color rgb="FFFF0000"/>
      <name val="Arial Narrow"/>
      <family val="2"/>
      <charset val="238"/>
    </font>
    <font>
      <b/>
      <i/>
      <sz val="12"/>
      <color rgb="FF800000"/>
      <name val="Arial Narrow"/>
      <family val="2"/>
      <charset val="238"/>
    </font>
    <font>
      <sz val="10"/>
      <name val="Tahoma"/>
      <family val="2"/>
    </font>
    <font>
      <b/>
      <i/>
      <sz val="12"/>
      <color rgb="FFFF0000"/>
      <name val="Arial Narrow"/>
      <family val="2"/>
      <charset val="238"/>
    </font>
    <font>
      <b/>
      <i/>
      <sz val="11"/>
      <color rgb="FF0000CC"/>
      <name val="Arial Narrow"/>
      <family val="2"/>
      <charset val="238"/>
    </font>
    <font>
      <b/>
      <i/>
      <sz val="12"/>
      <color rgb="FF0000CC"/>
      <name val="Arial Narrow"/>
      <family val="2"/>
      <charset val="238"/>
    </font>
    <font>
      <b/>
      <i/>
      <sz val="10"/>
      <color rgb="FF0000CC"/>
      <name val="Arial Narrow"/>
      <family val="2"/>
      <charset val="238"/>
    </font>
    <font>
      <b/>
      <i/>
      <sz val="11"/>
      <color rgb="FFFF0000"/>
      <name val="Arial Narrow"/>
      <family val="2"/>
      <charset val="238"/>
    </font>
    <font>
      <b/>
      <i/>
      <sz val="11"/>
      <color rgb="FF800000"/>
      <name val="Arial Narrow"/>
      <family val="2"/>
      <charset val="238"/>
    </font>
    <font>
      <b/>
      <i/>
      <sz val="12"/>
      <color rgb="FF660066"/>
      <name val="Arial Narrow"/>
      <family val="2"/>
      <charset val="238"/>
    </font>
    <font>
      <b/>
      <i/>
      <sz val="12"/>
      <color rgb="FF660033"/>
      <name val="Arial Narrow"/>
      <family val="2"/>
      <charset val="238"/>
    </font>
    <font>
      <b/>
      <i/>
      <sz val="12"/>
      <color rgb="FFCC00CC"/>
      <name val="Arial Narrow"/>
      <family val="2"/>
      <charset val="238"/>
    </font>
    <font>
      <b/>
      <i/>
      <sz val="11"/>
      <color rgb="FF660066"/>
      <name val="Arial Narrow"/>
      <family val="2"/>
      <charset val="238"/>
    </font>
    <font>
      <b/>
      <i/>
      <sz val="10"/>
      <color rgb="FF660033"/>
      <name val="Arial Narrow"/>
      <family val="2"/>
      <charset val="238"/>
    </font>
    <font>
      <b/>
      <i/>
      <sz val="11"/>
      <color rgb="FF660033"/>
      <name val="Arial Narrow"/>
      <family val="2"/>
      <charset val="238"/>
    </font>
    <font>
      <b/>
      <i/>
      <sz val="11"/>
      <color rgb="FFFF00FF"/>
      <name val="Arial Narrow"/>
      <family val="2"/>
      <charset val="238"/>
    </font>
    <font>
      <b/>
      <i/>
      <sz val="12"/>
      <color rgb="FFFF00FF"/>
      <name val="Arial Narrow"/>
      <family val="2"/>
      <charset val="238"/>
    </font>
    <font>
      <b/>
      <i/>
      <sz val="14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i/>
      <sz val="12"/>
      <color rgb="FFC00000"/>
      <name val="Arial Narrow"/>
      <family val="2"/>
      <charset val="238"/>
    </font>
    <font>
      <b/>
      <i/>
      <sz val="12"/>
      <color rgb="FF333399"/>
      <name val="Arial Narrow"/>
      <family val="2"/>
      <charset val="238"/>
    </font>
    <font>
      <b/>
      <i/>
      <sz val="12"/>
      <color rgb="FF9900CC"/>
      <name val="Arial Narrow"/>
      <family val="2"/>
      <charset val="238"/>
    </font>
    <font>
      <b/>
      <i/>
      <sz val="12"/>
      <color rgb="FF0000FF"/>
      <name val="Arial Narrow"/>
      <family val="2"/>
      <charset val="238"/>
    </font>
    <font>
      <b/>
      <i/>
      <sz val="12"/>
      <color rgb="FFCC3300"/>
      <name val="Arial Narrow"/>
      <family val="2"/>
      <charset val="238"/>
    </font>
    <font>
      <b/>
      <i/>
      <sz val="14"/>
      <color rgb="FF000000"/>
      <name val="Arial Narrow"/>
      <family val="2"/>
      <charset val="238"/>
    </font>
    <font>
      <b/>
      <i/>
      <sz val="12"/>
      <color rgb="FF000000"/>
      <name val="Arial Narrow"/>
      <family val="2"/>
      <charset val="238"/>
    </font>
    <font>
      <b/>
      <i/>
      <sz val="10"/>
      <color rgb="FF000000"/>
      <name val="Arial Narrow"/>
      <family val="2"/>
      <charset val="238"/>
    </font>
    <font>
      <b/>
      <i/>
      <sz val="13"/>
      <color rgb="FF000000"/>
      <name val="Arial Narrow"/>
      <family val="2"/>
      <charset val="238"/>
    </font>
    <font>
      <b/>
      <i/>
      <sz val="11"/>
      <color rgb="FF000000"/>
      <name val="Arial Narrow"/>
      <family val="2"/>
      <charset val="238"/>
    </font>
    <font>
      <b/>
      <i/>
      <sz val="11"/>
      <color rgb="FFFF0000"/>
      <name val="Arial Narrow"/>
      <family val="2"/>
    </font>
    <font>
      <b/>
      <i/>
      <sz val="10"/>
      <color rgb="FF9900CC"/>
      <name val="Arial Narrow"/>
      <family val="2"/>
      <charset val="238"/>
    </font>
    <font>
      <b/>
      <i/>
      <sz val="11"/>
      <color rgb="FF9900CC"/>
      <name val="Arial Narrow"/>
      <family val="2"/>
      <charset val="238"/>
    </font>
    <font>
      <b/>
      <i/>
      <sz val="12"/>
      <color rgb="FF800080"/>
      <name val="Arial Narrow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color rgb="FF0000FF"/>
      <name val="Arial"/>
      <family val="2"/>
    </font>
    <font>
      <b/>
      <sz val="10"/>
      <color rgb="FF0000FF"/>
      <name val="Arial"/>
      <family val="2"/>
    </font>
    <font>
      <b/>
      <i/>
      <sz val="10"/>
      <color rgb="FF0000FF"/>
      <name val="Arial"/>
      <family val="2"/>
    </font>
    <font>
      <b/>
      <i/>
      <sz val="9"/>
      <color rgb="FFFF0000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6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8F8F8"/>
        <bgColor indexed="64"/>
      </patternFill>
    </fill>
  </fills>
  <borders count="32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thick">
        <color rgb="FF99CC00"/>
      </top>
      <bottom/>
      <diagonal/>
    </border>
    <border>
      <left/>
      <right/>
      <top style="thick">
        <color rgb="FF99CC00"/>
      </top>
      <bottom/>
      <diagonal/>
    </border>
    <border>
      <left style="thick">
        <color rgb="FFC00000"/>
      </left>
      <right/>
      <top style="thick">
        <color rgb="FFC00000"/>
      </top>
      <bottom style="thick">
        <color rgb="FFC00000"/>
      </bottom>
      <diagonal/>
    </border>
    <border>
      <left/>
      <right style="thick">
        <color rgb="FFC00000"/>
      </right>
      <top style="thick">
        <color rgb="FFC00000"/>
      </top>
      <bottom style="thick">
        <color rgb="FFC00000"/>
      </bottom>
      <diagonal/>
    </border>
    <border>
      <left style="thick">
        <color rgb="FFC00000"/>
      </left>
      <right/>
      <top/>
      <bottom style="thick">
        <color rgb="FFC00000"/>
      </bottom>
      <diagonal/>
    </border>
    <border>
      <left/>
      <right/>
      <top/>
      <bottom style="thick">
        <color rgb="FFC00000"/>
      </bottom>
      <diagonal/>
    </border>
    <border>
      <left/>
      <right style="thick">
        <color rgb="FFC00000"/>
      </right>
      <top/>
      <bottom style="thick">
        <color rgb="FFC00000"/>
      </bottom>
      <diagonal/>
    </border>
    <border>
      <left style="thick">
        <color rgb="FFC00000"/>
      </left>
      <right/>
      <top style="thick">
        <color rgb="FFC00000"/>
      </top>
      <bottom/>
      <diagonal/>
    </border>
    <border>
      <left/>
      <right/>
      <top style="thick">
        <color rgb="FFC00000"/>
      </top>
      <bottom/>
      <diagonal/>
    </border>
    <border>
      <left/>
      <right style="thick">
        <color rgb="FFC00000"/>
      </right>
      <top style="thick">
        <color rgb="FFC00000"/>
      </top>
      <bottom/>
      <diagonal/>
    </border>
    <border>
      <left/>
      <right style="thick">
        <color rgb="FFC00000"/>
      </right>
      <top/>
      <bottom/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rgb="FFCC3300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242">
    <xf numFmtId="0" fontId="0" fillId="0" borderId="0" xfId="0"/>
    <xf numFmtId="0" fontId="6" fillId="3" borderId="4" xfId="1" applyFont="1" applyFill="1" applyBorder="1" applyAlignment="1">
      <alignment horizontal="left" vertical="center" wrapText="1"/>
    </xf>
    <xf numFmtId="49" fontId="6" fillId="3" borderId="4" xfId="2" applyNumberFormat="1" applyFont="1" applyFill="1" applyBorder="1" applyAlignment="1">
      <alignment horizontal="left" vertical="center" wrapText="1"/>
    </xf>
    <xf numFmtId="49" fontId="9" fillId="4" borderId="4" xfId="2" applyNumberFormat="1" applyFont="1" applyFill="1" applyBorder="1" applyAlignment="1">
      <alignment horizontal="left" vertical="top" wrapText="1"/>
    </xf>
    <xf numFmtId="49" fontId="9" fillId="4" borderId="4" xfId="2" applyNumberFormat="1" applyFont="1" applyFill="1" applyBorder="1" applyAlignment="1">
      <alignment horizontal="left" vertical="center" wrapText="1"/>
    </xf>
    <xf numFmtId="0" fontId="11" fillId="0" borderId="4" xfId="1" applyFont="1" applyBorder="1" applyAlignment="1">
      <alignment horizontal="left"/>
    </xf>
    <xf numFmtId="49" fontId="9" fillId="0" borderId="4" xfId="2" applyNumberFormat="1" applyFont="1" applyBorder="1" applyAlignment="1">
      <alignment horizontal="left" vertical="center" wrapText="1"/>
    </xf>
    <xf numFmtId="0" fontId="5" fillId="0" borderId="4" xfId="1" applyFont="1" applyBorder="1" applyAlignment="1">
      <alignment horizontal="left"/>
    </xf>
    <xf numFmtId="49" fontId="12" fillId="0" borderId="4" xfId="2" applyNumberFormat="1" applyFont="1" applyBorder="1" applyAlignment="1">
      <alignment horizontal="left" vertical="center" wrapText="1"/>
    </xf>
    <xf numFmtId="49" fontId="11" fillId="0" borderId="4" xfId="2" applyNumberFormat="1" applyFont="1" applyBorder="1" applyAlignment="1">
      <alignment horizontal="left"/>
    </xf>
    <xf numFmtId="0" fontId="13" fillId="5" borderId="4" xfId="1" applyFont="1" applyFill="1" applyBorder="1" applyAlignment="1">
      <alignment horizontal="left" vertical="center" wrapText="1"/>
    </xf>
    <xf numFmtId="49" fontId="13" fillId="5" borderId="4" xfId="2" applyNumberFormat="1" applyFont="1" applyFill="1" applyBorder="1" applyAlignment="1">
      <alignment horizontal="left" vertical="center" wrapText="1"/>
    </xf>
    <xf numFmtId="0" fontId="11" fillId="6" borderId="4" xfId="1" applyFont="1" applyFill="1" applyBorder="1" applyAlignment="1">
      <alignment horizontal="left"/>
    </xf>
    <xf numFmtId="49" fontId="9" fillId="6" borderId="4" xfId="2" applyNumberFormat="1" applyFont="1" applyFill="1" applyBorder="1" applyAlignment="1">
      <alignment horizontal="left" vertical="center" wrapText="1"/>
    </xf>
    <xf numFmtId="0" fontId="9" fillId="0" borderId="4" xfId="1" applyFont="1" applyBorder="1" applyAlignment="1">
      <alignment horizontal="left"/>
    </xf>
    <xf numFmtId="0" fontId="17" fillId="0" borderId="4" xfId="1" applyFont="1" applyBorder="1" applyAlignment="1">
      <alignment horizontal="left"/>
    </xf>
    <xf numFmtId="49" fontId="17" fillId="0" borderId="4" xfId="2" applyNumberFormat="1" applyFont="1" applyBorder="1" applyAlignment="1">
      <alignment horizontal="left" vertical="center" wrapText="1"/>
    </xf>
    <xf numFmtId="49" fontId="11" fillId="6" borderId="4" xfId="2" applyNumberFormat="1" applyFont="1" applyFill="1" applyBorder="1" applyAlignment="1">
      <alignment horizontal="left" wrapText="1"/>
    </xf>
    <xf numFmtId="49" fontId="11" fillId="6" borderId="4" xfId="2" applyNumberFormat="1" applyFont="1" applyFill="1" applyBorder="1" applyAlignment="1">
      <alignment horizontal="left" vertical="center" wrapText="1"/>
    </xf>
    <xf numFmtId="0" fontId="12" fillId="7" borderId="4" xfId="1" applyFont="1" applyFill="1" applyBorder="1" applyAlignment="1">
      <alignment horizontal="left"/>
    </xf>
    <xf numFmtId="0" fontId="12" fillId="7" borderId="4" xfId="2" applyFont="1" applyFill="1" applyBorder="1" applyAlignment="1">
      <alignment horizontal="left" vertical="center"/>
    </xf>
    <xf numFmtId="0" fontId="19" fillId="5" borderId="4" xfId="2" applyFont="1" applyFill="1" applyBorder="1" applyAlignment="1">
      <alignment horizontal="left" vertical="center"/>
    </xf>
    <xf numFmtId="0" fontId="18" fillId="0" borderId="4" xfId="1" applyFont="1" applyBorder="1" applyAlignment="1">
      <alignment horizontal="left"/>
    </xf>
    <xf numFmtId="0" fontId="19" fillId="0" borderId="4" xfId="2" applyFont="1" applyBorder="1" applyAlignment="1">
      <alignment horizontal="left" vertical="center"/>
    </xf>
    <xf numFmtId="0" fontId="4" fillId="0" borderId="4" xfId="1" applyFont="1" applyBorder="1" applyAlignment="1">
      <alignment horizontal="left"/>
    </xf>
    <xf numFmtId="0" fontId="3" fillId="0" borderId="4" xfId="2" applyFont="1" applyBorder="1" applyAlignment="1">
      <alignment horizontal="left" vertical="center"/>
    </xf>
    <xf numFmtId="49" fontId="19" fillId="5" borderId="4" xfId="2" applyNumberFormat="1" applyFont="1" applyFill="1" applyBorder="1" applyAlignment="1">
      <alignment horizontal="left" vertical="center"/>
    </xf>
    <xf numFmtId="0" fontId="20" fillId="8" borderId="4" xfId="1" applyFont="1" applyFill="1" applyBorder="1" applyAlignment="1">
      <alignment horizontal="left"/>
    </xf>
    <xf numFmtId="0" fontId="20" fillId="8" borderId="4" xfId="2" applyFont="1" applyFill="1" applyBorder="1" applyAlignment="1">
      <alignment horizontal="left" vertical="center"/>
    </xf>
    <xf numFmtId="0" fontId="3" fillId="9" borderId="4" xfId="1" applyFont="1" applyFill="1" applyBorder="1" applyAlignment="1">
      <alignment horizontal="left"/>
    </xf>
    <xf numFmtId="0" fontId="3" fillId="9" borderId="4" xfId="2" applyFont="1" applyFill="1" applyBorder="1" applyAlignment="1">
      <alignment horizontal="left" vertical="center"/>
    </xf>
    <xf numFmtId="0" fontId="3" fillId="0" borderId="4" xfId="1" applyFont="1" applyBorder="1" applyAlignment="1">
      <alignment horizontal="left"/>
    </xf>
    <xf numFmtId="0" fontId="4" fillId="9" borderId="4" xfId="1" applyFont="1" applyFill="1" applyBorder="1" applyAlignment="1">
      <alignment horizontal="left"/>
    </xf>
    <xf numFmtId="49" fontId="3" fillId="9" borderId="4" xfId="2" applyNumberFormat="1" applyFont="1" applyFill="1" applyBorder="1" applyAlignment="1">
      <alignment horizontal="left" vertical="center"/>
    </xf>
    <xf numFmtId="0" fontId="12" fillId="9" borderId="4" xfId="1" applyFont="1" applyFill="1" applyBorder="1" applyAlignment="1">
      <alignment horizontal="left"/>
    </xf>
    <xf numFmtId="0" fontId="12" fillId="9" borderId="4" xfId="2" applyFont="1" applyFill="1" applyBorder="1" applyAlignment="1">
      <alignment horizontal="left" vertical="center"/>
    </xf>
    <xf numFmtId="0" fontId="3" fillId="3" borderId="4" xfId="2" applyFont="1" applyFill="1" applyBorder="1" applyAlignment="1">
      <alignment horizontal="left" vertical="center"/>
    </xf>
    <xf numFmtId="0" fontId="3" fillId="3" borderId="4" xfId="1" applyFont="1" applyFill="1" applyBorder="1" applyAlignment="1">
      <alignment horizontal="left"/>
    </xf>
    <xf numFmtId="0" fontId="12" fillId="8" borderId="4" xfId="1" applyFont="1" applyFill="1" applyBorder="1" applyAlignment="1">
      <alignment horizontal="left"/>
    </xf>
    <xf numFmtId="0" fontId="12" fillId="8" borderId="4" xfId="2" applyFont="1" applyFill="1" applyBorder="1" applyAlignment="1">
      <alignment horizontal="left" vertical="center"/>
    </xf>
    <xf numFmtId="0" fontId="23" fillId="0" borderId="0" xfId="0" applyFont="1"/>
    <xf numFmtId="0" fontId="8" fillId="8" borderId="4" xfId="1" applyFont="1" applyFill="1" applyBorder="1" applyAlignment="1">
      <alignment horizontal="left"/>
    </xf>
    <xf numFmtId="0" fontId="8" fillId="8" borderId="4" xfId="2" applyFont="1" applyFill="1" applyBorder="1" applyAlignment="1">
      <alignment horizontal="left"/>
    </xf>
    <xf numFmtId="0" fontId="19" fillId="5" borderId="4" xfId="1" applyFont="1" applyFill="1" applyBorder="1" applyAlignment="1">
      <alignment horizontal="left"/>
    </xf>
    <xf numFmtId="0" fontId="3" fillId="2" borderId="0" xfId="0" applyFont="1" applyFill="1"/>
    <xf numFmtId="0" fontId="3" fillId="0" borderId="1" xfId="1" applyFont="1" applyBorder="1" applyAlignment="1">
      <alignment horizontal="left"/>
    </xf>
    <xf numFmtId="0" fontId="3" fillId="0" borderId="1" xfId="2" applyFont="1" applyBorder="1" applyAlignment="1">
      <alignment horizontal="left" vertical="center"/>
    </xf>
    <xf numFmtId="4" fontId="6" fillId="3" borderId="4" xfId="2" applyNumberFormat="1" applyFont="1" applyFill="1" applyBorder="1" applyAlignment="1">
      <alignment horizontal="right" vertical="center" wrapText="1"/>
    </xf>
    <xf numFmtId="4" fontId="10" fillId="4" borderId="4" xfId="2" applyNumberFormat="1" applyFont="1" applyFill="1" applyBorder="1" applyAlignment="1">
      <alignment horizontal="right" vertical="center"/>
    </xf>
    <xf numFmtId="4" fontId="10" fillId="0" borderId="4" xfId="2" applyNumberFormat="1" applyFont="1" applyBorder="1" applyAlignment="1">
      <alignment horizontal="right" vertical="center"/>
    </xf>
    <xf numFmtId="4" fontId="8" fillId="0" borderId="4" xfId="2" applyNumberFormat="1" applyFont="1" applyBorder="1" applyAlignment="1">
      <alignment horizontal="right" vertical="center"/>
    </xf>
    <xf numFmtId="4" fontId="6" fillId="5" borderId="4" xfId="2" applyNumberFormat="1" applyFont="1" applyFill="1" applyBorder="1" applyAlignment="1">
      <alignment horizontal="right" vertical="center"/>
    </xf>
    <xf numFmtId="4" fontId="10" fillId="6" borderId="4" xfId="2" applyNumberFormat="1" applyFont="1" applyFill="1" applyBorder="1" applyAlignment="1">
      <alignment horizontal="right" vertical="center"/>
    </xf>
    <xf numFmtId="4" fontId="14" fillId="0" borderId="4" xfId="2" applyNumberFormat="1" applyFont="1" applyBorder="1" applyAlignment="1">
      <alignment horizontal="right" vertical="center"/>
    </xf>
    <xf numFmtId="4" fontId="15" fillId="6" borderId="4" xfId="2" applyNumberFormat="1" applyFont="1" applyFill="1" applyBorder="1" applyAlignment="1">
      <alignment horizontal="right" vertical="center"/>
    </xf>
    <xf numFmtId="4" fontId="16" fillId="0" borderId="4" xfId="2" applyNumberFormat="1" applyFont="1" applyBorder="1" applyAlignment="1">
      <alignment horizontal="right" vertical="center"/>
    </xf>
    <xf numFmtId="4" fontId="8" fillId="7" borderId="4" xfId="2" applyNumberFormat="1" applyFont="1" applyFill="1" applyBorder="1" applyAlignment="1">
      <alignment horizontal="right"/>
    </xf>
    <xf numFmtId="4" fontId="15" fillId="5" borderId="4" xfId="2" applyNumberFormat="1" applyFont="1" applyFill="1" applyBorder="1" applyAlignment="1">
      <alignment horizontal="right"/>
    </xf>
    <xf numFmtId="4" fontId="15" fillId="0" borderId="4" xfId="2" applyNumberFormat="1" applyFont="1" applyBorder="1" applyAlignment="1">
      <alignment horizontal="right"/>
    </xf>
    <xf numFmtId="4" fontId="8" fillId="0" borderId="4" xfId="2" applyNumberFormat="1" applyFont="1" applyBorder="1" applyAlignment="1">
      <alignment horizontal="right"/>
    </xf>
    <xf numFmtId="4" fontId="21" fillId="8" borderId="4" xfId="2" applyNumberFormat="1" applyFont="1" applyFill="1" applyBorder="1" applyAlignment="1">
      <alignment horizontal="right"/>
    </xf>
    <xf numFmtId="4" fontId="8" fillId="8" borderId="4" xfId="2" applyNumberFormat="1" applyFont="1" applyFill="1" applyBorder="1" applyAlignment="1">
      <alignment horizontal="right"/>
    </xf>
    <xf numFmtId="4" fontId="2" fillId="9" borderId="4" xfId="2" applyNumberFormat="1" applyFont="1" applyFill="1" applyBorder="1" applyAlignment="1">
      <alignment horizontal="right"/>
    </xf>
    <xf numFmtId="4" fontId="8" fillId="9" borderId="4" xfId="2" applyNumberFormat="1" applyFont="1" applyFill="1" applyBorder="1" applyAlignment="1">
      <alignment horizontal="right"/>
    </xf>
    <xf numFmtId="4" fontId="2" fillId="0" borderId="4" xfId="2" applyNumberFormat="1" applyFont="1" applyBorder="1" applyAlignment="1">
      <alignment horizontal="right"/>
    </xf>
    <xf numFmtId="4" fontId="2" fillId="3" borderId="4" xfId="2" applyNumberFormat="1" applyFont="1" applyFill="1" applyBorder="1" applyAlignment="1">
      <alignment horizontal="right"/>
    </xf>
    <xf numFmtId="4" fontId="2" fillId="0" borderId="1" xfId="2" applyNumberFormat="1" applyFont="1" applyBorder="1" applyAlignment="1">
      <alignment horizontal="right"/>
    </xf>
    <xf numFmtId="4" fontId="25" fillId="6" borderId="4" xfId="2" applyNumberFormat="1" applyFont="1" applyFill="1" applyBorder="1" applyAlignment="1">
      <alignment horizontal="right" vertical="center"/>
    </xf>
    <xf numFmtId="4" fontId="24" fillId="0" borderId="4" xfId="2" applyNumberFormat="1" applyFont="1" applyBorder="1" applyAlignment="1">
      <alignment horizontal="right"/>
    </xf>
    <xf numFmtId="4" fontId="26" fillId="4" borderId="4" xfId="2" applyNumberFormat="1" applyFont="1" applyFill="1" applyBorder="1" applyAlignment="1">
      <alignment horizontal="right" vertical="center"/>
    </xf>
    <xf numFmtId="4" fontId="26" fillId="0" borderId="4" xfId="2" applyNumberFormat="1" applyFont="1" applyBorder="1" applyAlignment="1">
      <alignment horizontal="right" vertical="center"/>
    </xf>
    <xf numFmtId="4" fontId="26" fillId="0" borderId="4" xfId="2" applyNumberFormat="1" applyFont="1" applyBorder="1" applyAlignment="1">
      <alignment horizontal="right"/>
    </xf>
    <xf numFmtId="4" fontId="27" fillId="0" borderId="4" xfId="2" applyNumberFormat="1" applyFont="1" applyBorder="1" applyAlignment="1">
      <alignment horizontal="right" vertical="center"/>
    </xf>
    <xf numFmtId="4" fontId="27" fillId="0" borderId="4" xfId="2" applyNumberFormat="1" applyFont="1" applyBorder="1" applyAlignment="1">
      <alignment horizontal="right"/>
    </xf>
    <xf numFmtId="4" fontId="27" fillId="3" borderId="4" xfId="2" applyNumberFormat="1" applyFont="1" applyFill="1" applyBorder="1" applyAlignment="1">
      <alignment horizontal="right"/>
    </xf>
    <xf numFmtId="4" fontId="28" fillId="5" borderId="4" xfId="2" applyNumberFormat="1" applyFont="1" applyFill="1" applyBorder="1" applyAlignment="1">
      <alignment horizontal="right"/>
    </xf>
    <xf numFmtId="4" fontId="27" fillId="6" borderId="4" xfId="2" applyNumberFormat="1" applyFont="1" applyFill="1" applyBorder="1" applyAlignment="1">
      <alignment horizontal="right" vertical="center"/>
    </xf>
    <xf numFmtId="4" fontId="28" fillId="3" borderId="4" xfId="2" applyNumberFormat="1" applyFont="1" applyFill="1" applyBorder="1" applyAlignment="1">
      <alignment horizontal="right"/>
    </xf>
    <xf numFmtId="4" fontId="27" fillId="9" borderId="4" xfId="2" applyNumberFormat="1" applyFont="1" applyFill="1" applyBorder="1" applyAlignment="1">
      <alignment horizontal="right"/>
    </xf>
    <xf numFmtId="4" fontId="28" fillId="9" borderId="4" xfId="2" applyNumberFormat="1" applyFont="1" applyFill="1" applyBorder="1" applyAlignment="1">
      <alignment horizontal="right"/>
    </xf>
    <xf numFmtId="49" fontId="3" fillId="2" borderId="0" xfId="0" applyNumberFormat="1" applyFont="1" applyFill="1" applyAlignment="1">
      <alignment horizontal="center"/>
    </xf>
    <xf numFmtId="4" fontId="28" fillId="0" borderId="4" xfId="2" applyNumberFormat="1" applyFont="1" applyBorder="1" applyAlignment="1">
      <alignment horizontal="right"/>
    </xf>
    <xf numFmtId="4" fontId="27" fillId="3" borderId="4" xfId="2" applyNumberFormat="1" applyFont="1" applyFill="1" applyBorder="1" applyAlignment="1">
      <alignment horizontal="right" vertical="center" wrapText="1"/>
    </xf>
    <xf numFmtId="0" fontId="19" fillId="0" borderId="0" xfId="2" applyFont="1" applyAlignment="1">
      <alignment horizontal="left" vertical="center"/>
    </xf>
    <xf numFmtId="0" fontId="3" fillId="2" borderId="4" xfId="0" applyFont="1" applyFill="1" applyBorder="1" applyAlignment="1">
      <alignment horizontal="center"/>
    </xf>
    <xf numFmtId="0" fontId="33" fillId="0" borderId="4" xfId="1" applyFont="1" applyBorder="1" applyAlignment="1">
      <alignment horizontal="left"/>
    </xf>
    <xf numFmtId="49" fontId="33" fillId="0" borderId="4" xfId="2" applyNumberFormat="1" applyFont="1" applyBorder="1" applyAlignment="1">
      <alignment horizontal="left" vertical="center" wrapText="1"/>
    </xf>
    <xf numFmtId="4" fontId="30" fillId="0" borderId="4" xfId="2" applyNumberFormat="1" applyFont="1" applyBorder="1" applyAlignment="1">
      <alignment horizontal="right" vertical="center"/>
    </xf>
    <xf numFmtId="0" fontId="33" fillId="0" borderId="4" xfId="2" applyFont="1" applyBorder="1" applyAlignment="1">
      <alignment horizontal="left" vertical="center"/>
    </xf>
    <xf numFmtId="4" fontId="30" fillId="0" borderId="4" xfId="2" applyNumberFormat="1" applyFont="1" applyBorder="1" applyAlignment="1">
      <alignment horizontal="right"/>
    </xf>
    <xf numFmtId="0" fontId="33" fillId="0" borderId="5" xfId="1" applyFont="1" applyBorder="1" applyAlignment="1">
      <alignment horizontal="left"/>
    </xf>
    <xf numFmtId="4" fontId="32" fillId="10" borderId="4" xfId="2" applyNumberFormat="1" applyFont="1" applyFill="1" applyBorder="1" applyAlignment="1">
      <alignment horizontal="center" vertical="center"/>
    </xf>
    <xf numFmtId="4" fontId="32" fillId="10" borderId="4" xfId="2" applyNumberFormat="1" applyFont="1" applyFill="1" applyBorder="1" applyAlignment="1">
      <alignment horizontal="left" vertical="center"/>
    </xf>
    <xf numFmtId="4" fontId="30" fillId="10" borderId="4" xfId="2" applyNumberFormat="1" applyFont="1" applyFill="1" applyBorder="1" applyAlignment="1">
      <alignment horizontal="right" vertical="center"/>
    </xf>
    <xf numFmtId="0" fontId="29" fillId="10" borderId="4" xfId="1" applyFont="1" applyFill="1" applyBorder="1" applyAlignment="1">
      <alignment horizontal="center"/>
    </xf>
    <xf numFmtId="49" fontId="33" fillId="10" borderId="4" xfId="2" applyNumberFormat="1" applyFont="1" applyFill="1" applyBorder="1" applyAlignment="1">
      <alignment horizontal="left" vertical="center"/>
    </xf>
    <xf numFmtId="4" fontId="30" fillId="10" borderId="4" xfId="2" applyNumberFormat="1" applyFont="1" applyFill="1" applyBorder="1" applyAlignment="1">
      <alignment horizontal="right"/>
    </xf>
    <xf numFmtId="0" fontId="33" fillId="0" borderId="0" xfId="1" applyFont="1" applyAlignment="1">
      <alignment horizontal="left"/>
    </xf>
    <xf numFmtId="0" fontId="33" fillId="0" borderId="0" xfId="2" applyFont="1" applyAlignment="1">
      <alignment horizontal="left" vertical="center"/>
    </xf>
    <xf numFmtId="4" fontId="30" fillId="0" borderId="0" xfId="2" applyNumberFormat="1" applyFont="1" applyAlignment="1">
      <alignment horizontal="right"/>
    </xf>
    <xf numFmtId="4" fontId="8" fillId="5" borderId="4" xfId="2" applyNumberFormat="1" applyFont="1" applyFill="1" applyBorder="1" applyAlignment="1">
      <alignment horizontal="right" vertical="center"/>
    </xf>
    <xf numFmtId="49" fontId="11" fillId="3" borderId="4" xfId="2" applyNumberFormat="1" applyFont="1" applyFill="1" applyBorder="1" applyAlignment="1">
      <alignment horizontal="left"/>
    </xf>
    <xf numFmtId="49" fontId="9" fillId="3" borderId="4" xfId="2" applyNumberFormat="1" applyFont="1" applyFill="1" applyBorder="1" applyAlignment="1">
      <alignment horizontal="left" vertical="center" wrapText="1"/>
    </xf>
    <xf numFmtId="4" fontId="10" fillId="3" borderId="4" xfId="2" applyNumberFormat="1" applyFont="1" applyFill="1" applyBorder="1" applyAlignment="1">
      <alignment horizontal="right" vertical="center"/>
    </xf>
    <xf numFmtId="4" fontId="8" fillId="5" borderId="4" xfId="2" applyNumberFormat="1" applyFont="1" applyFill="1" applyBorder="1" applyAlignment="1">
      <alignment horizontal="right"/>
    </xf>
    <xf numFmtId="49" fontId="35" fillId="3" borderId="4" xfId="2" applyNumberFormat="1" applyFont="1" applyFill="1" applyBorder="1" applyAlignment="1">
      <alignment horizontal="left"/>
    </xf>
    <xf numFmtId="49" fontId="36" fillId="3" borderId="4" xfId="2" applyNumberFormat="1" applyFont="1" applyFill="1" applyBorder="1" applyAlignment="1">
      <alignment horizontal="left" vertical="center" wrapText="1"/>
    </xf>
    <xf numFmtId="4" fontId="26" fillId="3" borderId="4" xfId="2" applyNumberFormat="1" applyFont="1" applyFill="1" applyBorder="1" applyAlignment="1">
      <alignment horizontal="right" vertical="center"/>
    </xf>
    <xf numFmtId="4" fontId="8" fillId="4" borderId="4" xfId="2" applyNumberFormat="1" applyFont="1" applyFill="1" applyBorder="1" applyAlignment="1">
      <alignment horizontal="right" vertical="center"/>
    </xf>
    <xf numFmtId="4" fontId="8" fillId="3" borderId="4" xfId="2" applyNumberFormat="1" applyFont="1" applyFill="1" applyBorder="1" applyAlignment="1">
      <alignment horizontal="right" vertical="center" wrapText="1"/>
    </xf>
    <xf numFmtId="4" fontId="10" fillId="0" borderId="4" xfId="2" applyNumberFormat="1" applyFont="1" applyBorder="1" applyAlignment="1">
      <alignment horizontal="right"/>
    </xf>
    <xf numFmtId="4" fontId="32" fillId="10" borderId="5" xfId="2" applyNumberFormat="1" applyFont="1" applyFill="1" applyBorder="1" applyAlignment="1">
      <alignment horizontal="left" vertical="center"/>
    </xf>
    <xf numFmtId="49" fontId="33" fillId="0" borderId="5" xfId="2" applyNumberFormat="1" applyFont="1" applyBorder="1" applyAlignment="1">
      <alignment horizontal="left" vertical="center" wrapText="1"/>
    </xf>
    <xf numFmtId="49" fontId="33" fillId="10" borderId="5" xfId="2" applyNumberFormat="1" applyFont="1" applyFill="1" applyBorder="1" applyAlignment="1">
      <alignment horizontal="left" vertical="center"/>
    </xf>
    <xf numFmtId="0" fontId="33" fillId="0" borderId="5" xfId="2" applyFont="1" applyBorder="1" applyAlignment="1">
      <alignment horizontal="left" vertical="center"/>
    </xf>
    <xf numFmtId="4" fontId="24" fillId="9" borderId="4" xfId="2" applyNumberFormat="1" applyFont="1" applyFill="1" applyBorder="1" applyAlignment="1">
      <alignment horizontal="right"/>
    </xf>
    <xf numFmtId="4" fontId="24" fillId="3" borderId="4" xfId="2" applyNumberFormat="1" applyFont="1" applyFill="1" applyBorder="1" applyAlignment="1">
      <alignment horizontal="right"/>
    </xf>
    <xf numFmtId="4" fontId="24" fillId="5" borderId="4" xfId="2" applyNumberFormat="1" applyFont="1" applyFill="1" applyBorder="1" applyAlignment="1">
      <alignment horizontal="right"/>
    </xf>
    <xf numFmtId="4" fontId="26" fillId="3" borderId="4" xfId="2" applyNumberFormat="1" applyFont="1" applyFill="1" applyBorder="1" applyAlignment="1">
      <alignment horizontal="right" vertical="center" wrapText="1"/>
    </xf>
    <xf numFmtId="4" fontId="26" fillId="6" borderId="4" xfId="2" applyNumberFormat="1" applyFont="1" applyFill="1" applyBorder="1" applyAlignment="1">
      <alignment horizontal="right" vertical="center"/>
    </xf>
    <xf numFmtId="0" fontId="9" fillId="6" borderId="4" xfId="1" applyFont="1" applyFill="1" applyBorder="1" applyAlignment="1">
      <alignment horizontal="left"/>
    </xf>
    <xf numFmtId="0" fontId="20" fillId="0" borderId="4" xfId="1" applyFont="1" applyBorder="1" applyAlignment="1">
      <alignment horizontal="left"/>
    </xf>
    <xf numFmtId="49" fontId="20" fillId="0" borderId="4" xfId="2" applyNumberFormat="1" applyFont="1" applyBorder="1" applyAlignment="1">
      <alignment horizontal="left" vertical="center" wrapText="1"/>
    </xf>
    <xf numFmtId="4" fontId="27" fillId="5" borderId="4" xfId="2" applyNumberFormat="1" applyFont="1" applyFill="1" applyBorder="1" applyAlignment="1">
      <alignment horizontal="right"/>
    </xf>
    <xf numFmtId="4" fontId="21" fillId="5" borderId="4" xfId="2" applyNumberFormat="1" applyFont="1" applyFill="1" applyBorder="1" applyAlignment="1">
      <alignment horizontal="right"/>
    </xf>
    <xf numFmtId="0" fontId="4" fillId="5" borderId="4" xfId="1" applyFont="1" applyFill="1" applyBorder="1" applyAlignment="1">
      <alignment horizontal="left"/>
    </xf>
    <xf numFmtId="0" fontId="3" fillId="5" borderId="4" xfId="2" applyFont="1" applyFill="1" applyBorder="1" applyAlignment="1">
      <alignment horizontal="left" vertical="center"/>
    </xf>
    <xf numFmtId="0" fontId="8" fillId="8" borderId="5" xfId="1" applyFont="1" applyFill="1" applyBorder="1" applyAlignment="1">
      <alignment horizontal="left"/>
    </xf>
    <xf numFmtId="0" fontId="8" fillId="8" borderId="26" xfId="2" applyFont="1" applyFill="1" applyBorder="1" applyAlignment="1">
      <alignment horizontal="left"/>
    </xf>
    <xf numFmtId="3" fontId="8" fillId="8" borderId="4" xfId="2" applyNumberFormat="1" applyFont="1" applyFill="1" applyBorder="1" applyAlignment="1">
      <alignment horizontal="right"/>
    </xf>
    <xf numFmtId="49" fontId="9" fillId="4" borderId="5" xfId="2" applyNumberFormat="1" applyFont="1" applyFill="1" applyBorder="1" applyAlignment="1">
      <alignment horizontal="left" vertical="center" wrapText="1"/>
    </xf>
    <xf numFmtId="4" fontId="10" fillId="0" borderId="1" xfId="2" applyNumberFormat="1" applyFont="1" applyBorder="1" applyAlignment="1">
      <alignment horizontal="right" vertical="center"/>
    </xf>
    <xf numFmtId="4" fontId="26" fillId="6" borderId="3" xfId="2" applyNumberFormat="1" applyFont="1" applyFill="1" applyBorder="1" applyAlignment="1">
      <alignment horizontal="right" vertical="center"/>
    </xf>
    <xf numFmtId="4" fontId="37" fillId="10" borderId="4" xfId="2" applyNumberFormat="1" applyFont="1" applyFill="1" applyBorder="1" applyAlignment="1">
      <alignment horizontal="right" vertical="center"/>
    </xf>
    <xf numFmtId="4" fontId="26" fillId="9" borderId="4" xfId="2" applyNumberFormat="1" applyFont="1" applyFill="1" applyBorder="1" applyAlignment="1">
      <alignment horizontal="right" vertical="center"/>
    </xf>
    <xf numFmtId="4" fontId="10" fillId="8" borderId="4" xfId="2" applyNumberFormat="1" applyFont="1" applyFill="1" applyBorder="1" applyAlignment="1">
      <alignment horizontal="right" vertical="center"/>
    </xf>
    <xf numFmtId="4" fontId="26" fillId="8" borderId="4" xfId="2" applyNumberFormat="1" applyFont="1" applyFill="1" applyBorder="1" applyAlignment="1">
      <alignment horizontal="right" vertical="center"/>
    </xf>
    <xf numFmtId="4" fontId="8" fillId="8" borderId="4" xfId="2" applyNumberFormat="1" applyFont="1" applyFill="1" applyBorder="1" applyAlignment="1">
      <alignment horizontal="right" vertical="center"/>
    </xf>
    <xf numFmtId="4" fontId="21" fillId="5" borderId="4" xfId="2" applyNumberFormat="1" applyFont="1" applyFill="1" applyBorder="1" applyAlignment="1">
      <alignment horizontal="right" vertical="center"/>
    </xf>
    <xf numFmtId="4" fontId="21" fillId="3" borderId="4" xfId="2" applyNumberFormat="1" applyFont="1" applyFill="1" applyBorder="1" applyAlignment="1">
      <alignment horizontal="right" vertical="center" wrapText="1"/>
    </xf>
    <xf numFmtId="4" fontId="21" fillId="4" borderId="4" xfId="2" applyNumberFormat="1" applyFont="1" applyFill="1" applyBorder="1" applyAlignment="1">
      <alignment horizontal="right" vertical="center"/>
    </xf>
    <xf numFmtId="4" fontId="19" fillId="0" borderId="0" xfId="2" applyNumberFormat="1" applyFont="1" applyAlignment="1">
      <alignment horizontal="right" vertical="center"/>
    </xf>
    <xf numFmtId="4" fontId="0" fillId="0" borderId="0" xfId="0" applyNumberFormat="1" applyAlignment="1">
      <alignment horizontal="right"/>
    </xf>
    <xf numFmtId="4" fontId="19" fillId="0" borderId="4" xfId="2" applyNumberFormat="1" applyFont="1" applyBorder="1" applyAlignment="1">
      <alignment horizontal="right" vertical="center"/>
    </xf>
    <xf numFmtId="3" fontId="41" fillId="0" borderId="0" xfId="0" applyNumberFormat="1" applyFont="1"/>
    <xf numFmtId="49" fontId="41" fillId="0" borderId="0" xfId="0" applyNumberFormat="1" applyFont="1"/>
    <xf numFmtId="3" fontId="41" fillId="0" borderId="5" xfId="0" applyNumberFormat="1" applyFont="1" applyBorder="1"/>
    <xf numFmtId="3" fontId="41" fillId="0" borderId="27" xfId="0" applyNumberFormat="1" applyFont="1" applyBorder="1"/>
    <xf numFmtId="3" fontId="41" fillId="0" borderId="4" xfId="0" applyNumberFormat="1" applyFont="1" applyBorder="1"/>
    <xf numFmtId="3" fontId="41" fillId="0" borderId="22" xfId="0" applyNumberFormat="1" applyFont="1" applyBorder="1"/>
    <xf numFmtId="3" fontId="41" fillId="0" borderId="30" xfId="0" applyNumberFormat="1" applyFont="1" applyBorder="1"/>
    <xf numFmtId="3" fontId="41" fillId="0" borderId="28" xfId="0" applyNumberFormat="1" applyFont="1" applyBorder="1"/>
    <xf numFmtId="3" fontId="41" fillId="0" borderId="29" xfId="0" applyNumberFormat="1" applyFont="1" applyBorder="1"/>
    <xf numFmtId="3" fontId="41" fillId="0" borderId="31" xfId="0" applyNumberFormat="1" applyFont="1" applyBorder="1"/>
    <xf numFmtId="3" fontId="41" fillId="0" borderId="8" xfId="0" applyNumberFormat="1" applyFont="1" applyBorder="1"/>
    <xf numFmtId="3" fontId="41" fillId="0" borderId="2" xfId="0" applyNumberFormat="1" applyFont="1" applyBorder="1"/>
    <xf numFmtId="3" fontId="41" fillId="0" borderId="20" xfId="0" applyNumberFormat="1" applyFont="1" applyBorder="1"/>
    <xf numFmtId="3" fontId="42" fillId="0" borderId="4" xfId="0" applyNumberFormat="1" applyFont="1" applyBorder="1" applyAlignment="1">
      <alignment horizontal="center" vertical="center" textRotation="90" wrapText="1"/>
    </xf>
    <xf numFmtId="3" fontId="40" fillId="0" borderId="4" xfId="0" applyNumberFormat="1" applyFont="1" applyBorder="1" applyAlignment="1">
      <alignment horizontal="center" vertical="center" textRotation="90" wrapText="1"/>
    </xf>
    <xf numFmtId="3" fontId="39" fillId="0" borderId="4" xfId="0" applyNumberFormat="1" applyFont="1" applyBorder="1" applyAlignment="1">
      <alignment horizontal="center" vertical="center" wrapText="1"/>
    </xf>
    <xf numFmtId="49" fontId="43" fillId="0" borderId="4" xfId="0" applyNumberFormat="1" applyFont="1" applyBorder="1"/>
    <xf numFmtId="49" fontId="43" fillId="0" borderId="29" xfId="0" applyNumberFormat="1" applyFont="1" applyBorder="1"/>
    <xf numFmtId="49" fontId="43" fillId="0" borderId="2" xfId="0" applyNumberFormat="1" applyFont="1" applyBorder="1"/>
    <xf numFmtId="49" fontId="44" fillId="0" borderId="4" xfId="0" applyNumberFormat="1" applyFont="1" applyBorder="1"/>
    <xf numFmtId="3" fontId="44" fillId="0" borderId="5" xfId="0" applyNumberFormat="1" applyFont="1" applyBorder="1"/>
    <xf numFmtId="3" fontId="44" fillId="0" borderId="27" xfId="0" applyNumberFormat="1" applyFont="1" applyBorder="1"/>
    <xf numFmtId="3" fontId="44" fillId="0" borderId="4" xfId="0" applyNumberFormat="1" applyFont="1" applyBorder="1"/>
    <xf numFmtId="3" fontId="44" fillId="0" borderId="22" xfId="0" applyNumberFormat="1" applyFont="1" applyBorder="1"/>
    <xf numFmtId="3" fontId="45" fillId="0" borderId="4" xfId="0" applyNumberFormat="1" applyFont="1" applyBorder="1" applyAlignment="1">
      <alignment horizontal="center" vertical="center" textRotation="90" wrapText="1"/>
    </xf>
    <xf numFmtId="0" fontId="12" fillId="8" borderId="4" xfId="1" applyFont="1" applyFill="1" applyBorder="1" applyAlignment="1">
      <alignment horizontal="left" vertical="center" wrapText="1"/>
    </xf>
    <xf numFmtId="0" fontId="12" fillId="8" borderId="4" xfId="2" applyFont="1" applyFill="1" applyBorder="1" applyAlignment="1">
      <alignment horizontal="left" vertical="center" wrapText="1"/>
    </xf>
    <xf numFmtId="4" fontId="8" fillId="8" borderId="4" xfId="2" applyNumberFormat="1" applyFont="1" applyFill="1" applyBorder="1" applyAlignment="1">
      <alignment horizontal="right" vertical="center" wrapText="1"/>
    </xf>
    <xf numFmtId="0" fontId="12" fillId="9" borderId="4" xfId="1" applyFont="1" applyFill="1" applyBorder="1" applyAlignment="1">
      <alignment horizontal="left" vertical="center"/>
    </xf>
    <xf numFmtId="0" fontId="3" fillId="0" borderId="1" xfId="1" applyFont="1" applyBorder="1" applyAlignment="1">
      <alignment horizontal="left" vertical="center"/>
    </xf>
    <xf numFmtId="0" fontId="22" fillId="2" borderId="9" xfId="1" applyFont="1" applyFill="1" applyBorder="1" applyAlignment="1">
      <alignment horizontal="center" vertical="top" wrapText="1"/>
    </xf>
    <xf numFmtId="0" fontId="22" fillId="2" borderId="10" xfId="1" applyFont="1" applyFill="1" applyBorder="1" applyAlignment="1">
      <alignment horizontal="center" vertical="top" wrapText="1"/>
    </xf>
    <xf numFmtId="0" fontId="22" fillId="2" borderId="0" xfId="1" applyFont="1" applyFill="1" applyAlignment="1">
      <alignment horizontal="center" vertical="top" wrapText="1"/>
    </xf>
    <xf numFmtId="0" fontId="22" fillId="2" borderId="20" xfId="1" applyFont="1" applyFill="1" applyBorder="1" applyAlignment="1">
      <alignment horizontal="center" vertical="top" wrapText="1"/>
    </xf>
    <xf numFmtId="0" fontId="22" fillId="2" borderId="8" xfId="1" applyFont="1" applyFill="1" applyBorder="1" applyAlignment="1">
      <alignment horizontal="center" vertical="top" wrapText="1"/>
    </xf>
    <xf numFmtId="0" fontId="22" fillId="2" borderId="7" xfId="1" applyFont="1" applyFill="1" applyBorder="1" applyAlignment="1">
      <alignment horizontal="center" vertical="top" wrapText="1"/>
    </xf>
    <xf numFmtId="0" fontId="22" fillId="2" borderId="6" xfId="1" applyFont="1" applyFill="1" applyBorder="1" applyAlignment="1">
      <alignment horizontal="center" vertical="top" wrapText="1"/>
    </xf>
    <xf numFmtId="0" fontId="22" fillId="2" borderId="21" xfId="1" applyFont="1" applyFill="1" applyBorder="1" applyAlignment="1">
      <alignment horizontal="center" vertical="top" wrapText="1"/>
    </xf>
    <xf numFmtId="0" fontId="3" fillId="2" borderId="16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0" fontId="3" fillId="2" borderId="0" xfId="0" applyFont="1" applyFill="1"/>
    <xf numFmtId="0" fontId="3" fillId="2" borderId="19" xfId="0" applyFont="1" applyFill="1" applyBorder="1"/>
    <xf numFmtId="0" fontId="3" fillId="2" borderId="0" xfId="0" applyFont="1" applyFill="1" applyAlignment="1">
      <alignment horizontal="left"/>
    </xf>
    <xf numFmtId="0" fontId="3" fillId="2" borderId="19" xfId="0" applyFont="1" applyFill="1" applyBorder="1" applyAlignment="1">
      <alignment horizontal="left"/>
    </xf>
    <xf numFmtId="0" fontId="3" fillId="2" borderId="6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49" fontId="22" fillId="0" borderId="1" xfId="0" applyNumberFormat="1" applyFont="1" applyBorder="1" applyAlignment="1">
      <alignment horizontal="center" vertical="center" wrapText="1"/>
    </xf>
    <xf numFmtId="49" fontId="22" fillId="0" borderId="2" xfId="0" applyNumberFormat="1" applyFont="1" applyBorder="1" applyAlignment="1">
      <alignment horizontal="center" vertical="center" wrapText="1"/>
    </xf>
    <xf numFmtId="49" fontId="22" fillId="0" borderId="3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/>
    </xf>
    <xf numFmtId="0" fontId="23" fillId="0" borderId="6" xfId="0" applyFont="1" applyBorder="1" applyAlignment="1">
      <alignment horizontal="center"/>
    </xf>
    <xf numFmtId="0" fontId="23" fillId="0" borderId="21" xfId="0" applyFont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49" fontId="3" fillId="2" borderId="0" xfId="0" applyNumberFormat="1" applyFont="1" applyFill="1" applyAlignment="1">
      <alignment horizontal="center"/>
    </xf>
    <xf numFmtId="49" fontId="22" fillId="0" borderId="4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2" fillId="2" borderId="23" xfId="1" applyFont="1" applyFill="1" applyBorder="1" applyAlignment="1">
      <alignment horizontal="center" vertical="center" wrapText="1"/>
    </xf>
    <xf numFmtId="0" fontId="22" fillId="2" borderId="24" xfId="1" applyFont="1" applyFill="1" applyBorder="1" applyAlignment="1">
      <alignment horizontal="center" vertical="center" wrapText="1"/>
    </xf>
    <xf numFmtId="0" fontId="22" fillId="2" borderId="25" xfId="1" applyFont="1" applyFill="1" applyBorder="1" applyAlignment="1">
      <alignment horizontal="center" vertical="center" wrapText="1"/>
    </xf>
    <xf numFmtId="0" fontId="22" fillId="2" borderId="8" xfId="1" applyFont="1" applyFill="1" applyBorder="1" applyAlignment="1">
      <alignment horizontal="center" vertical="center" wrapText="1"/>
    </xf>
    <xf numFmtId="0" fontId="22" fillId="2" borderId="0" xfId="1" applyFont="1" applyFill="1" applyAlignment="1">
      <alignment horizontal="center" vertical="center" wrapText="1"/>
    </xf>
    <xf numFmtId="0" fontId="22" fillId="2" borderId="20" xfId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/>
    </xf>
    <xf numFmtId="49" fontId="29" fillId="0" borderId="23" xfId="0" applyNumberFormat="1" applyFont="1" applyBorder="1" applyAlignment="1">
      <alignment horizontal="center" vertical="center" wrapText="1"/>
    </xf>
    <xf numFmtId="49" fontId="29" fillId="0" borderId="8" xfId="0" applyNumberFormat="1" applyFont="1" applyBorder="1" applyAlignment="1">
      <alignment horizontal="center" vertical="center" wrapText="1"/>
    </xf>
    <xf numFmtId="49" fontId="30" fillId="0" borderId="1" xfId="0" applyNumberFormat="1" applyFont="1" applyBorder="1" applyAlignment="1">
      <alignment horizontal="center" vertical="center" wrapText="1"/>
    </xf>
    <xf numFmtId="49" fontId="30" fillId="0" borderId="2" xfId="0" applyNumberFormat="1" applyFont="1" applyBorder="1" applyAlignment="1">
      <alignment horizontal="center" vertical="center" wrapText="1"/>
    </xf>
    <xf numFmtId="49" fontId="30" fillId="0" borderId="3" xfId="0" applyNumberFormat="1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1" fillId="0" borderId="2" xfId="0" applyFont="1" applyBorder="1" applyAlignment="1">
      <alignment horizontal="center" vertical="center" wrapText="1"/>
    </xf>
    <xf numFmtId="0" fontId="33" fillId="2" borderId="24" xfId="1" applyFont="1" applyFill="1" applyBorder="1" applyAlignment="1">
      <alignment horizontal="center"/>
    </xf>
    <xf numFmtId="0" fontId="33" fillId="2" borderId="0" xfId="1" applyFont="1" applyFill="1" applyAlignment="1">
      <alignment horizontal="center"/>
    </xf>
    <xf numFmtId="0" fontId="31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1" xfId="0" applyBorder="1" applyAlignment="1">
      <alignment horizontal="center"/>
    </xf>
    <xf numFmtId="0" fontId="46" fillId="0" borderId="1" xfId="0" applyFont="1" applyBorder="1" applyAlignment="1">
      <alignment horizontal="center" vertical="center" wrapText="1"/>
    </xf>
    <xf numFmtId="0" fontId="46" fillId="0" borderId="2" xfId="0" applyFont="1" applyBorder="1" applyAlignment="1">
      <alignment horizontal="center" vertical="center" wrapText="1"/>
    </xf>
    <xf numFmtId="0" fontId="46" fillId="0" borderId="3" xfId="0" applyFont="1" applyBorder="1" applyAlignment="1">
      <alignment horizontal="center" vertical="center" wrapText="1"/>
    </xf>
  </cellXfs>
  <cellStyles count="3">
    <cellStyle name="Normal" xfId="0" builtinId="0"/>
    <cellStyle name="Normal 3" xfId="1" xr:uid="{00000000-0005-0000-0000-000001000000}"/>
    <cellStyle name="Normal_Machete buget 99" xfId="2" xr:uid="{00000000-0005-0000-0000-000002000000}"/>
  </cellStyles>
  <dxfs count="0"/>
  <tableStyles count="0" defaultTableStyle="TableStyleMedium2" defaultPivotStyle="PivotStyleLight16"/>
  <colors>
    <mruColors>
      <color rgb="FF0000FF"/>
      <color rgb="FF33CC33"/>
      <color rgb="FF000000"/>
      <color rgb="FF9900CC"/>
      <color rgb="FFFF00FF"/>
      <color rgb="FFFFFFCC"/>
      <color rgb="FFCCFFFF"/>
      <color rgb="FFFFCCFF"/>
      <color rgb="FF800080"/>
      <color rgb="FFCC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E199"/>
  <sheetViews>
    <sheetView showZeros="0" defaultGridColor="0" topLeftCell="A106" colorId="19" zoomScaleNormal="100" zoomScaleSheetLayoutView="70" workbookViewId="0">
      <selection activeCell="L142" sqref="L142"/>
    </sheetView>
  </sheetViews>
  <sheetFormatPr defaultRowHeight="16.5" x14ac:dyDescent="0.3"/>
  <cols>
    <col min="1" max="1" width="84.42578125" style="40" customWidth="1"/>
    <col min="2" max="2" width="11.7109375" style="40" customWidth="1"/>
    <col min="3" max="5" width="12.7109375" style="40" customWidth="1"/>
  </cols>
  <sheetData>
    <row r="1" spans="1:5" ht="17.25" thickTop="1" x14ac:dyDescent="0.3">
      <c r="A1" s="188" t="s">
        <v>0</v>
      </c>
      <c r="B1" s="189"/>
      <c r="C1" s="182" t="s">
        <v>210</v>
      </c>
      <c r="D1" s="183"/>
      <c r="E1" s="184"/>
    </row>
    <row r="2" spans="1:5" ht="17.25" thickBot="1" x14ac:dyDescent="0.35">
      <c r="A2" s="190" t="s">
        <v>1</v>
      </c>
      <c r="B2" s="191"/>
      <c r="C2" s="185" t="s">
        <v>211</v>
      </c>
      <c r="D2" s="186"/>
      <c r="E2" s="187"/>
    </row>
    <row r="3" spans="1:5" ht="17.25" thickTop="1" x14ac:dyDescent="0.3">
      <c r="A3" s="188" t="s">
        <v>2</v>
      </c>
      <c r="B3" s="188"/>
      <c r="C3" s="188"/>
      <c r="D3" s="188"/>
      <c r="E3" s="188"/>
    </row>
    <row r="4" spans="1:5" x14ac:dyDescent="0.3">
      <c r="A4" s="190" t="s">
        <v>3</v>
      </c>
      <c r="B4" s="190"/>
      <c r="C4" s="190"/>
      <c r="D4" s="190"/>
      <c r="E4" s="190"/>
    </row>
    <row r="5" spans="1:5" x14ac:dyDescent="0.3">
      <c r="A5" s="190"/>
      <c r="B5" s="190"/>
      <c r="C5" s="190"/>
      <c r="D5" s="190"/>
      <c r="E5" s="190"/>
    </row>
    <row r="6" spans="1:5" ht="17.25" thickBot="1" x14ac:dyDescent="0.35">
      <c r="A6" s="192" t="s">
        <v>305</v>
      </c>
      <c r="B6" s="192"/>
      <c r="C6" s="193"/>
      <c r="D6" s="193"/>
      <c r="E6" s="193"/>
    </row>
    <row r="7" spans="1:5" ht="18" customHeight="1" thickTop="1" x14ac:dyDescent="0.2">
      <c r="A7" s="194" t="s">
        <v>4</v>
      </c>
      <c r="B7" s="197" t="s">
        <v>5</v>
      </c>
      <c r="C7" s="197" t="s">
        <v>6</v>
      </c>
      <c r="D7" s="200" t="s">
        <v>298</v>
      </c>
      <c r="E7" s="197" t="s">
        <v>7</v>
      </c>
    </row>
    <row r="8" spans="1:5" ht="18" customHeight="1" x14ac:dyDescent="0.2">
      <c r="A8" s="195"/>
      <c r="B8" s="198"/>
      <c r="C8" s="198"/>
      <c r="D8" s="201"/>
      <c r="E8" s="198"/>
    </row>
    <row r="9" spans="1:5" ht="24" customHeight="1" thickBot="1" x14ac:dyDescent="0.25">
      <c r="A9" s="196"/>
      <c r="B9" s="199"/>
      <c r="C9" s="199"/>
      <c r="D9" s="202"/>
      <c r="E9" s="199"/>
    </row>
    <row r="10" spans="1:5" ht="18" customHeight="1" thickTop="1" thickBot="1" x14ac:dyDescent="0.25">
      <c r="A10" s="1" t="s">
        <v>8</v>
      </c>
      <c r="B10" s="2" t="s">
        <v>9</v>
      </c>
      <c r="C10" s="82">
        <f>C11+C14+C16+C17+C18+C19+C28+C33+C48</f>
        <v>27109</v>
      </c>
      <c r="D10" s="139">
        <f>D11+D14+D16+D17+D18+D19+D28+D33+D48</f>
        <v>99</v>
      </c>
      <c r="E10" s="47">
        <f>E11+E14+E16+E17+E18+E19+E28+E33+E48</f>
        <v>27208</v>
      </c>
    </row>
    <row r="11" spans="1:5" ht="18" customHeight="1" thickTop="1" thickBot="1" x14ac:dyDescent="0.25">
      <c r="A11" s="3" t="s">
        <v>10</v>
      </c>
      <c r="B11" s="4" t="s">
        <v>11</v>
      </c>
      <c r="C11" s="48">
        <f>C12+C13</f>
        <v>1173</v>
      </c>
      <c r="D11" s="48">
        <f>D12+D13</f>
        <v>0</v>
      </c>
      <c r="E11" s="48">
        <f>E12+E13</f>
        <v>1173</v>
      </c>
    </row>
    <row r="12" spans="1:5" ht="18" customHeight="1" thickTop="1" thickBot="1" x14ac:dyDescent="0.25">
      <c r="A12" s="5" t="s">
        <v>12</v>
      </c>
      <c r="B12" s="6" t="s">
        <v>13</v>
      </c>
      <c r="C12" s="49">
        <f t="shared" ref="C12:D13" si="0">C50</f>
        <v>5</v>
      </c>
      <c r="D12" s="49">
        <f t="shared" si="0"/>
        <v>0</v>
      </c>
      <c r="E12" s="49">
        <f>E50</f>
        <v>5</v>
      </c>
    </row>
    <row r="13" spans="1:5" ht="18" customHeight="1" thickTop="1" thickBot="1" x14ac:dyDescent="0.25">
      <c r="A13" s="5" t="s">
        <v>14</v>
      </c>
      <c r="B13" s="6" t="s">
        <v>15</v>
      </c>
      <c r="C13" s="49">
        <f t="shared" si="0"/>
        <v>1168</v>
      </c>
      <c r="D13" s="49">
        <f t="shared" si="0"/>
        <v>0</v>
      </c>
      <c r="E13" s="49">
        <f>E51</f>
        <v>1168</v>
      </c>
    </row>
    <row r="14" spans="1:5" ht="18" customHeight="1" thickTop="1" thickBot="1" x14ac:dyDescent="0.25">
      <c r="A14" s="3" t="s">
        <v>16</v>
      </c>
      <c r="B14" s="4" t="s">
        <v>17</v>
      </c>
      <c r="C14" s="48">
        <f>C15</f>
        <v>391</v>
      </c>
      <c r="D14" s="48">
        <f>D15</f>
        <v>47</v>
      </c>
      <c r="E14" s="48">
        <f>E15</f>
        <v>438</v>
      </c>
    </row>
    <row r="15" spans="1:5" ht="18" customHeight="1" thickTop="1" thickBot="1" x14ac:dyDescent="0.25">
      <c r="A15" s="5" t="s">
        <v>18</v>
      </c>
      <c r="B15" s="6" t="s">
        <v>19</v>
      </c>
      <c r="C15" s="49">
        <f>C55</f>
        <v>391</v>
      </c>
      <c r="D15" s="49">
        <f>D55</f>
        <v>47</v>
      </c>
      <c r="E15" s="49">
        <f>E55</f>
        <v>438</v>
      </c>
    </row>
    <row r="16" spans="1:5" ht="18" customHeight="1" thickTop="1" thickBot="1" x14ac:dyDescent="0.25">
      <c r="A16" s="3" t="s">
        <v>20</v>
      </c>
      <c r="B16" s="4" t="s">
        <v>21</v>
      </c>
      <c r="C16" s="69">
        <f>C63</f>
        <v>3268</v>
      </c>
      <c r="D16" s="69">
        <f>D63</f>
        <v>0</v>
      </c>
      <c r="E16" s="69">
        <f>E63</f>
        <v>3268</v>
      </c>
    </row>
    <row r="17" spans="1:5" ht="18" customHeight="1" thickTop="1" thickBot="1" x14ac:dyDescent="0.25">
      <c r="A17" s="3" t="s">
        <v>22</v>
      </c>
      <c r="B17" s="4" t="s">
        <v>23</v>
      </c>
      <c r="C17" s="48">
        <f>C67</f>
        <v>223</v>
      </c>
      <c r="D17" s="48">
        <f>D67</f>
        <v>21</v>
      </c>
      <c r="E17" s="48">
        <f>E67</f>
        <v>244</v>
      </c>
    </row>
    <row r="18" spans="1:5" ht="18" customHeight="1" thickTop="1" thickBot="1" x14ac:dyDescent="0.25">
      <c r="A18" s="3" t="s">
        <v>24</v>
      </c>
      <c r="B18" s="4" t="s">
        <v>25</v>
      </c>
      <c r="C18" s="48">
        <f>C72</f>
        <v>41</v>
      </c>
      <c r="D18" s="48">
        <f>D72</f>
        <v>6</v>
      </c>
      <c r="E18" s="48">
        <f>E72</f>
        <v>47</v>
      </c>
    </row>
    <row r="19" spans="1:5" ht="18" customHeight="1" thickTop="1" thickBot="1" x14ac:dyDescent="0.25">
      <c r="A19" s="3" t="s">
        <v>26</v>
      </c>
      <c r="B19" s="4" t="s">
        <v>27</v>
      </c>
      <c r="C19" s="48">
        <f>C20+SUM(C21:C27)</f>
        <v>1658</v>
      </c>
      <c r="D19" s="69">
        <f>D20+SUM(D21:D27)</f>
        <v>25</v>
      </c>
      <c r="E19" s="48">
        <f>E20+SUM(E21:E27)</f>
        <v>1683</v>
      </c>
    </row>
    <row r="20" spans="1:5" ht="18" customHeight="1" thickTop="1" thickBot="1" x14ac:dyDescent="0.25">
      <c r="A20" s="5" t="s">
        <v>28</v>
      </c>
      <c r="B20" s="6" t="s">
        <v>29</v>
      </c>
      <c r="C20" s="49">
        <f t="shared" ref="C20:D24" si="1">C73</f>
        <v>660</v>
      </c>
      <c r="D20" s="49">
        <f t="shared" si="1"/>
        <v>14</v>
      </c>
      <c r="E20" s="49">
        <f>E73</f>
        <v>674</v>
      </c>
    </row>
    <row r="21" spans="1:5" ht="18" customHeight="1" thickTop="1" thickBot="1" x14ac:dyDescent="0.25">
      <c r="A21" s="5" t="s">
        <v>30</v>
      </c>
      <c r="B21" s="6" t="s">
        <v>31</v>
      </c>
      <c r="C21" s="49">
        <f t="shared" si="1"/>
        <v>906</v>
      </c>
      <c r="D21" s="49">
        <f t="shared" si="1"/>
        <v>11</v>
      </c>
      <c r="E21" s="49">
        <f>E74</f>
        <v>917</v>
      </c>
    </row>
    <row r="22" spans="1:5" ht="18" customHeight="1" thickTop="1" thickBot="1" x14ac:dyDescent="0.25">
      <c r="A22" s="5" t="s">
        <v>32</v>
      </c>
      <c r="B22" s="6" t="s">
        <v>33</v>
      </c>
      <c r="C22" s="49">
        <f t="shared" si="1"/>
        <v>0</v>
      </c>
      <c r="D22" s="49">
        <f t="shared" si="1"/>
        <v>0</v>
      </c>
      <c r="E22" s="49">
        <f>E75</f>
        <v>0</v>
      </c>
    </row>
    <row r="23" spans="1:5" ht="18" customHeight="1" thickTop="1" thickBot="1" x14ac:dyDescent="0.25">
      <c r="A23" s="5" t="s">
        <v>34</v>
      </c>
      <c r="B23" s="6" t="s">
        <v>35</v>
      </c>
      <c r="C23" s="49">
        <f t="shared" si="1"/>
        <v>25</v>
      </c>
      <c r="D23" s="49">
        <f t="shared" si="1"/>
        <v>0</v>
      </c>
      <c r="E23" s="49">
        <f>E76</f>
        <v>25</v>
      </c>
    </row>
    <row r="24" spans="1:5" ht="18" customHeight="1" thickTop="1" thickBot="1" x14ac:dyDescent="0.25">
      <c r="A24" s="5" t="s">
        <v>36</v>
      </c>
      <c r="B24" s="6" t="s">
        <v>37</v>
      </c>
      <c r="C24" s="70">
        <f t="shared" si="1"/>
        <v>58</v>
      </c>
      <c r="D24" s="70">
        <f t="shared" si="1"/>
        <v>0</v>
      </c>
      <c r="E24" s="49">
        <f>E77</f>
        <v>58</v>
      </c>
    </row>
    <row r="25" spans="1:5" ht="18" customHeight="1" thickTop="1" thickBot="1" x14ac:dyDescent="0.25">
      <c r="A25" s="5" t="s">
        <v>38</v>
      </c>
      <c r="B25" s="6" t="s">
        <v>39</v>
      </c>
      <c r="C25" s="49">
        <f>C80</f>
        <v>9</v>
      </c>
      <c r="D25" s="49">
        <f>D80</f>
        <v>0</v>
      </c>
      <c r="E25" s="49">
        <f>E80</f>
        <v>9</v>
      </c>
    </row>
    <row r="26" spans="1:5" ht="18" customHeight="1" thickTop="1" thickBot="1" x14ac:dyDescent="0.25">
      <c r="A26" s="7" t="s">
        <v>40</v>
      </c>
      <c r="B26" s="8" t="s">
        <v>41</v>
      </c>
      <c r="C26" s="50">
        <f>C83</f>
        <v>-1254</v>
      </c>
      <c r="D26" s="50">
        <f>D83</f>
        <v>-15</v>
      </c>
      <c r="E26" s="50">
        <f>E83</f>
        <v>-1269</v>
      </c>
    </row>
    <row r="27" spans="1:5" ht="18" customHeight="1" thickTop="1" thickBot="1" x14ac:dyDescent="0.25">
      <c r="A27" s="5" t="s">
        <v>42</v>
      </c>
      <c r="B27" s="6" t="s">
        <v>43</v>
      </c>
      <c r="C27" s="70">
        <f>C90</f>
        <v>1254</v>
      </c>
      <c r="D27" s="70">
        <f>D90</f>
        <v>15</v>
      </c>
      <c r="E27" s="49">
        <f>E90</f>
        <v>1269</v>
      </c>
    </row>
    <row r="28" spans="1:5" ht="18" customHeight="1" thickTop="1" thickBot="1" x14ac:dyDescent="0.25">
      <c r="A28" s="3" t="s">
        <v>44</v>
      </c>
      <c r="B28" s="4" t="s">
        <v>45</v>
      </c>
      <c r="C28" s="48">
        <f>C29</f>
        <v>0</v>
      </c>
      <c r="D28" s="48">
        <f>D29</f>
        <v>0</v>
      </c>
      <c r="E28" s="48">
        <f>E29</f>
        <v>0</v>
      </c>
    </row>
    <row r="29" spans="1:5" ht="18" customHeight="1" thickTop="1" thickBot="1" x14ac:dyDescent="0.25">
      <c r="A29" s="5" t="s">
        <v>46</v>
      </c>
      <c r="B29" s="6" t="s">
        <v>47</v>
      </c>
      <c r="C29" s="49">
        <f>C91</f>
        <v>0</v>
      </c>
      <c r="D29" s="49">
        <f>D91</f>
        <v>0</v>
      </c>
      <c r="E29" s="49">
        <f>E91</f>
        <v>0</v>
      </c>
    </row>
    <row r="30" spans="1:5" ht="18" customHeight="1" thickTop="1" thickBot="1" x14ac:dyDescent="0.25">
      <c r="A30" s="3" t="s">
        <v>48</v>
      </c>
      <c r="B30" s="4" t="s">
        <v>49</v>
      </c>
      <c r="C30" s="48">
        <f>SUM(C31:C32)</f>
        <v>0</v>
      </c>
      <c r="D30" s="48">
        <f>SUM(D31:D32)</f>
        <v>0</v>
      </c>
      <c r="E30" s="48">
        <f t="shared" ref="E30" si="2">SUM(E31:E32)</f>
        <v>0</v>
      </c>
    </row>
    <row r="31" spans="1:5" ht="18" customHeight="1" thickTop="1" thickBot="1" x14ac:dyDescent="0.25">
      <c r="A31" s="5" t="s">
        <v>50</v>
      </c>
      <c r="B31" s="6" t="s">
        <v>51</v>
      </c>
      <c r="C31" s="49"/>
      <c r="D31" s="49"/>
      <c r="E31" s="49"/>
    </row>
    <row r="32" spans="1:5" ht="18" customHeight="1" thickTop="1" thickBot="1" x14ac:dyDescent="0.25">
      <c r="A32" s="5" t="s">
        <v>52</v>
      </c>
      <c r="B32" s="6" t="s">
        <v>53</v>
      </c>
      <c r="C32" s="49"/>
      <c r="D32" s="49"/>
      <c r="E32" s="49"/>
    </row>
    <row r="33" spans="1:5" ht="18" customHeight="1" thickTop="1" thickBot="1" x14ac:dyDescent="0.25">
      <c r="A33" s="3" t="s">
        <v>54</v>
      </c>
      <c r="B33" s="4" t="s">
        <v>55</v>
      </c>
      <c r="C33" s="48">
        <f>C34+C43</f>
        <v>20355</v>
      </c>
      <c r="D33" s="140">
        <f>D34+D43</f>
        <v>0</v>
      </c>
      <c r="E33" s="48">
        <f>E34+E43</f>
        <v>20355</v>
      </c>
    </row>
    <row r="34" spans="1:5" ht="18" customHeight="1" thickTop="1" thickBot="1" x14ac:dyDescent="0.25">
      <c r="A34" s="3" t="s">
        <v>56</v>
      </c>
      <c r="B34" s="4" t="s">
        <v>57</v>
      </c>
      <c r="C34" s="48">
        <f>SUM(C35:C42)</f>
        <v>20085</v>
      </c>
      <c r="D34" s="69">
        <f>SUM(D35:D42)</f>
        <v>0</v>
      </c>
      <c r="E34" s="48">
        <f>SUM(E35:E42)</f>
        <v>20085</v>
      </c>
    </row>
    <row r="35" spans="1:5" ht="18" customHeight="1" thickTop="1" thickBot="1" x14ac:dyDescent="0.25">
      <c r="A35" s="5" t="s">
        <v>205</v>
      </c>
      <c r="B35" s="6" t="s">
        <v>209</v>
      </c>
      <c r="C35" s="49">
        <f>C93</f>
        <v>0</v>
      </c>
      <c r="D35" s="49">
        <f>D93</f>
        <v>0</v>
      </c>
      <c r="E35" s="49">
        <f>E93</f>
        <v>0</v>
      </c>
    </row>
    <row r="36" spans="1:5" ht="18" customHeight="1" thickTop="1" thickBot="1" x14ac:dyDescent="0.25">
      <c r="A36" s="9" t="s">
        <v>58</v>
      </c>
      <c r="B36" s="6" t="s">
        <v>59</v>
      </c>
      <c r="C36" s="49">
        <f t="shared" ref="C36:D36" si="3">C94</f>
        <v>0</v>
      </c>
      <c r="D36" s="49">
        <f t="shared" si="3"/>
        <v>0</v>
      </c>
      <c r="E36" s="49">
        <f>E94</f>
        <v>0</v>
      </c>
    </row>
    <row r="37" spans="1:5" ht="18" customHeight="1" thickTop="1" thickBot="1" x14ac:dyDescent="0.25">
      <c r="A37" s="9" t="s">
        <v>60</v>
      </c>
      <c r="B37" s="6" t="s">
        <v>61</v>
      </c>
      <c r="C37" s="49">
        <f t="shared" ref="C37:D37" si="4">C84</f>
        <v>0</v>
      </c>
      <c r="D37" s="49">
        <f t="shared" si="4"/>
        <v>0</v>
      </c>
      <c r="E37" s="49">
        <f>E84</f>
        <v>0</v>
      </c>
    </row>
    <row r="38" spans="1:5" ht="18" customHeight="1" thickTop="1" thickBot="1" x14ac:dyDescent="0.25">
      <c r="A38" s="5" t="s">
        <v>62</v>
      </c>
      <c r="B38" s="6" t="s">
        <v>63</v>
      </c>
      <c r="C38" s="49">
        <f>C85</f>
        <v>64</v>
      </c>
      <c r="D38" s="49">
        <f>D85</f>
        <v>0</v>
      </c>
      <c r="E38" s="49">
        <f>E85</f>
        <v>64</v>
      </c>
    </row>
    <row r="39" spans="1:5" ht="18" customHeight="1" thickTop="1" thickBot="1" x14ac:dyDescent="0.25">
      <c r="A39" s="5" t="s">
        <v>64</v>
      </c>
      <c r="B39" s="6" t="s">
        <v>65</v>
      </c>
      <c r="C39" s="49">
        <f t="shared" ref="C39:E41" si="5">C95</f>
        <v>0</v>
      </c>
      <c r="D39" s="50">
        <f t="shared" si="5"/>
        <v>0</v>
      </c>
      <c r="E39" s="49">
        <f t="shared" si="5"/>
        <v>0</v>
      </c>
    </row>
    <row r="40" spans="1:5" ht="18" customHeight="1" thickTop="1" thickBot="1" x14ac:dyDescent="0.25">
      <c r="A40" s="5" t="s">
        <v>264</v>
      </c>
      <c r="B40" s="6" t="s">
        <v>266</v>
      </c>
      <c r="C40" s="49">
        <f t="shared" si="5"/>
        <v>15335</v>
      </c>
      <c r="D40" s="49">
        <f t="shared" si="5"/>
        <v>0</v>
      </c>
      <c r="E40" s="49">
        <f t="shared" si="5"/>
        <v>15335</v>
      </c>
    </row>
    <row r="41" spans="1:5" ht="18" customHeight="1" thickTop="1" thickBot="1" x14ac:dyDescent="0.25">
      <c r="A41" s="5" t="s">
        <v>259</v>
      </c>
      <c r="B41" s="6" t="s">
        <v>262</v>
      </c>
      <c r="C41" s="49">
        <f>C97</f>
        <v>0</v>
      </c>
      <c r="D41" s="49">
        <f>D97</f>
        <v>0</v>
      </c>
      <c r="E41" s="49">
        <f t="shared" si="5"/>
        <v>0</v>
      </c>
    </row>
    <row r="42" spans="1:5" ht="18" customHeight="1" thickTop="1" thickBot="1" x14ac:dyDescent="0.25">
      <c r="A42" s="5" t="s">
        <v>269</v>
      </c>
      <c r="B42" s="6" t="s">
        <v>271</v>
      </c>
      <c r="C42" s="49">
        <f t="shared" ref="C42:E42" si="6">C100</f>
        <v>4686</v>
      </c>
      <c r="D42" s="49">
        <f t="shared" si="6"/>
        <v>0</v>
      </c>
      <c r="E42" s="49">
        <f t="shared" si="6"/>
        <v>4686</v>
      </c>
    </row>
    <row r="43" spans="1:5" ht="18" customHeight="1" thickTop="1" thickBot="1" x14ac:dyDescent="0.25">
      <c r="A43" s="3" t="s">
        <v>66</v>
      </c>
      <c r="B43" s="4" t="s">
        <v>67</v>
      </c>
      <c r="C43" s="48">
        <f t="shared" ref="C43:E43" si="7">SUM(C44:C46)</f>
        <v>270</v>
      </c>
      <c r="D43" s="48">
        <f t="shared" si="7"/>
        <v>0</v>
      </c>
      <c r="E43" s="48">
        <f t="shared" si="7"/>
        <v>270</v>
      </c>
    </row>
    <row r="44" spans="1:5" ht="18" customHeight="1" thickTop="1" thickBot="1" x14ac:dyDescent="0.25">
      <c r="A44" s="9" t="s">
        <v>248</v>
      </c>
      <c r="B44" s="6" t="s">
        <v>249</v>
      </c>
      <c r="C44" s="49">
        <f t="shared" ref="C44:E44" si="8">C87</f>
        <v>0</v>
      </c>
      <c r="D44" s="49">
        <f t="shared" si="8"/>
        <v>0</v>
      </c>
      <c r="E44" s="49">
        <f t="shared" si="8"/>
        <v>0</v>
      </c>
    </row>
    <row r="45" spans="1:5" ht="18" customHeight="1" thickTop="1" thickBot="1" x14ac:dyDescent="0.25">
      <c r="A45" s="9" t="s">
        <v>68</v>
      </c>
      <c r="B45" s="6" t="s">
        <v>69</v>
      </c>
      <c r="C45" s="49">
        <f>C103</f>
        <v>0</v>
      </c>
      <c r="D45" s="49">
        <f>D103</f>
        <v>0</v>
      </c>
      <c r="E45" s="49">
        <f>E103</f>
        <v>0</v>
      </c>
    </row>
    <row r="46" spans="1:5" ht="18" customHeight="1" thickTop="1" thickBot="1" x14ac:dyDescent="0.25">
      <c r="A46" s="9" t="s">
        <v>203</v>
      </c>
      <c r="B46" s="6" t="s">
        <v>204</v>
      </c>
      <c r="C46" s="49">
        <f>C88</f>
        <v>270</v>
      </c>
      <c r="D46" s="49">
        <f>D88</f>
        <v>0</v>
      </c>
      <c r="E46" s="49">
        <f>E88</f>
        <v>270</v>
      </c>
    </row>
    <row r="47" spans="1:5" ht="18" customHeight="1" thickTop="1" thickBot="1" x14ac:dyDescent="0.25">
      <c r="A47" s="9" t="s">
        <v>70</v>
      </c>
      <c r="B47" s="6" t="s">
        <v>71</v>
      </c>
      <c r="C47" s="49">
        <f>C104</f>
        <v>0</v>
      </c>
      <c r="D47" s="49">
        <f>D104</f>
        <v>0</v>
      </c>
      <c r="E47" s="49">
        <f>E104</f>
        <v>0</v>
      </c>
    </row>
    <row r="48" spans="1:5" ht="18" customHeight="1" thickTop="1" thickBot="1" x14ac:dyDescent="0.25">
      <c r="A48" s="3" t="s">
        <v>72</v>
      </c>
      <c r="B48" s="4" t="s">
        <v>73</v>
      </c>
      <c r="C48" s="48">
        <f>C107</f>
        <v>0</v>
      </c>
      <c r="D48" s="48">
        <f>D107</f>
        <v>0</v>
      </c>
      <c r="E48" s="48">
        <f>E107</f>
        <v>0</v>
      </c>
    </row>
    <row r="49" spans="1:5" ht="18" customHeight="1" thickTop="1" thickBot="1" x14ac:dyDescent="0.25">
      <c r="A49" s="10" t="s">
        <v>74</v>
      </c>
      <c r="B49" s="11" t="s">
        <v>202</v>
      </c>
      <c r="C49" s="51">
        <f t="shared" ref="C49:E49" si="9">C50+C51+C55+C63+C67+C72+C73+C74+C75+C76+C77+C80+C83+C84+C85+C86</f>
        <v>5834</v>
      </c>
      <c r="D49" s="138">
        <f t="shared" si="9"/>
        <v>84</v>
      </c>
      <c r="E49" s="51">
        <f t="shared" si="9"/>
        <v>5918</v>
      </c>
    </row>
    <row r="50" spans="1:5" ht="18" customHeight="1" thickTop="1" thickBot="1" x14ac:dyDescent="0.25">
      <c r="A50" s="5" t="s">
        <v>12</v>
      </c>
      <c r="B50" s="6" t="s">
        <v>13</v>
      </c>
      <c r="C50" s="49">
        <v>5</v>
      </c>
      <c r="D50" s="49"/>
      <c r="E50" s="49">
        <f>C50+D50</f>
        <v>5</v>
      </c>
    </row>
    <row r="51" spans="1:5" ht="18" customHeight="1" thickTop="1" thickBot="1" x14ac:dyDescent="0.25">
      <c r="A51" s="12" t="s">
        <v>14</v>
      </c>
      <c r="B51" s="13" t="s">
        <v>15</v>
      </c>
      <c r="C51" s="67">
        <f>SUM(C52:C54)</f>
        <v>1168</v>
      </c>
      <c r="D51" s="67">
        <f>SUM(D52:D54)</f>
        <v>0</v>
      </c>
      <c r="E51" s="52">
        <f t="shared" ref="E51" si="10">SUM(E52:E54)</f>
        <v>1168</v>
      </c>
    </row>
    <row r="52" spans="1:5" ht="18" customHeight="1" thickTop="1" thickBot="1" x14ac:dyDescent="0.25">
      <c r="A52" s="5" t="s">
        <v>75</v>
      </c>
      <c r="B52" s="6" t="s">
        <v>76</v>
      </c>
      <c r="C52" s="53">
        <v>287</v>
      </c>
      <c r="D52" s="70"/>
      <c r="E52" s="53">
        <f t="shared" ref="E52:E54" si="11">C52+D52</f>
        <v>287</v>
      </c>
    </row>
    <row r="53" spans="1:5" ht="18" customHeight="1" thickTop="1" thickBot="1" x14ac:dyDescent="0.25">
      <c r="A53" s="5" t="s">
        <v>77</v>
      </c>
      <c r="B53" s="6" t="s">
        <v>78</v>
      </c>
      <c r="C53" s="53">
        <v>481</v>
      </c>
      <c r="D53" s="134"/>
      <c r="E53" s="53">
        <f t="shared" si="11"/>
        <v>481</v>
      </c>
    </row>
    <row r="54" spans="1:5" ht="18" customHeight="1" thickTop="1" thickBot="1" x14ac:dyDescent="0.25">
      <c r="A54" s="5" t="s">
        <v>79</v>
      </c>
      <c r="B54" s="6" t="s">
        <v>80</v>
      </c>
      <c r="C54" s="53">
        <v>400</v>
      </c>
      <c r="D54" s="70"/>
      <c r="E54" s="53">
        <f t="shared" si="11"/>
        <v>400</v>
      </c>
    </row>
    <row r="55" spans="1:5" ht="18" customHeight="1" thickTop="1" thickBot="1" x14ac:dyDescent="0.25">
      <c r="A55" s="12" t="s">
        <v>18</v>
      </c>
      <c r="B55" s="13" t="s">
        <v>19</v>
      </c>
      <c r="C55" s="54">
        <f>SUM(C56:C62)</f>
        <v>391</v>
      </c>
      <c r="D55" s="54">
        <f>SUM(D56:D62)</f>
        <v>47</v>
      </c>
      <c r="E55" s="54">
        <f t="shared" ref="E55" si="12">SUM(E56:E62)</f>
        <v>438</v>
      </c>
    </row>
    <row r="56" spans="1:5" ht="18" customHeight="1" thickTop="1" thickBot="1" x14ac:dyDescent="0.25">
      <c r="A56" s="5" t="s">
        <v>81</v>
      </c>
      <c r="B56" s="6" t="s">
        <v>82</v>
      </c>
      <c r="C56" s="49">
        <v>130</v>
      </c>
      <c r="D56" s="49">
        <v>24</v>
      </c>
      <c r="E56" s="49">
        <f t="shared" ref="E56:E62" si="13">C56+D56</f>
        <v>154</v>
      </c>
    </row>
    <row r="57" spans="1:5" ht="18" customHeight="1" thickTop="1" thickBot="1" x14ac:dyDescent="0.25">
      <c r="A57" s="5" t="s">
        <v>83</v>
      </c>
      <c r="B57" s="6" t="s">
        <v>84</v>
      </c>
      <c r="C57" s="49">
        <v>4</v>
      </c>
      <c r="D57" s="49">
        <v>1</v>
      </c>
      <c r="E57" s="49">
        <f t="shared" si="13"/>
        <v>5</v>
      </c>
    </row>
    <row r="58" spans="1:5" ht="18" customHeight="1" thickTop="1" thickBot="1" x14ac:dyDescent="0.25">
      <c r="A58" s="5" t="s">
        <v>85</v>
      </c>
      <c r="B58" s="6" t="s">
        <v>86</v>
      </c>
      <c r="C58" s="49">
        <v>48</v>
      </c>
      <c r="D58" s="49">
        <v>10</v>
      </c>
      <c r="E58" s="49">
        <f>C58+D58</f>
        <v>58</v>
      </c>
    </row>
    <row r="59" spans="1:5" ht="18" customHeight="1" thickTop="1" thickBot="1" x14ac:dyDescent="0.25">
      <c r="A59" s="5" t="s">
        <v>238</v>
      </c>
      <c r="B59" s="6" t="s">
        <v>239</v>
      </c>
      <c r="C59" s="49"/>
      <c r="D59" s="49"/>
      <c r="E59" s="49">
        <f t="shared" si="13"/>
        <v>0</v>
      </c>
    </row>
    <row r="60" spans="1:5" ht="18" customHeight="1" thickTop="1" thickBot="1" x14ac:dyDescent="0.25">
      <c r="A60" s="5" t="s">
        <v>87</v>
      </c>
      <c r="B60" s="6" t="s">
        <v>88</v>
      </c>
      <c r="C60" s="49">
        <v>163</v>
      </c>
      <c r="D60" s="70">
        <v>10</v>
      </c>
      <c r="E60" s="49">
        <f t="shared" si="13"/>
        <v>173</v>
      </c>
    </row>
    <row r="61" spans="1:5" ht="18" customHeight="1" thickTop="1" thickBot="1" x14ac:dyDescent="0.25">
      <c r="A61" s="5" t="s">
        <v>89</v>
      </c>
      <c r="B61" s="6" t="s">
        <v>90</v>
      </c>
      <c r="C61" s="49">
        <v>12</v>
      </c>
      <c r="D61" s="135">
        <v>2</v>
      </c>
      <c r="E61" s="49">
        <f t="shared" si="13"/>
        <v>14</v>
      </c>
    </row>
    <row r="62" spans="1:5" ht="18" customHeight="1" thickTop="1" thickBot="1" x14ac:dyDescent="0.25">
      <c r="A62" s="5" t="s">
        <v>91</v>
      </c>
      <c r="B62" s="6" t="s">
        <v>92</v>
      </c>
      <c r="C62" s="49">
        <v>34</v>
      </c>
      <c r="D62" s="70"/>
      <c r="E62" s="49">
        <f t="shared" si="13"/>
        <v>34</v>
      </c>
    </row>
    <row r="63" spans="1:5" ht="18" customHeight="1" thickTop="1" thickBot="1" x14ac:dyDescent="0.25">
      <c r="A63" s="12" t="s">
        <v>20</v>
      </c>
      <c r="B63" s="13" t="s">
        <v>21</v>
      </c>
      <c r="C63" s="76">
        <f>SUM(C64:C66)</f>
        <v>3268</v>
      </c>
      <c r="D63" s="119">
        <f>SUM(D64:D66)</f>
        <v>0</v>
      </c>
      <c r="E63" s="52">
        <f>SUM(E64:E66)</f>
        <v>3268</v>
      </c>
    </row>
    <row r="64" spans="1:5" ht="18" customHeight="1" thickTop="1" thickBot="1" x14ac:dyDescent="0.35">
      <c r="A64" s="14" t="s">
        <v>93</v>
      </c>
      <c r="B64" s="6" t="s">
        <v>197</v>
      </c>
      <c r="C64" s="55">
        <v>0</v>
      </c>
      <c r="D64" s="55"/>
      <c r="E64" s="55">
        <f t="shared" ref="E64:E66" si="14">C64+D64</f>
        <v>0</v>
      </c>
    </row>
    <row r="65" spans="1:5" ht="18" customHeight="1" thickTop="1" thickBot="1" x14ac:dyDescent="0.35">
      <c r="A65" s="14" t="s">
        <v>93</v>
      </c>
      <c r="B65" s="6" t="s">
        <v>94</v>
      </c>
      <c r="C65" s="55">
        <v>2024</v>
      </c>
      <c r="D65" s="137"/>
      <c r="E65" s="55">
        <f t="shared" si="14"/>
        <v>2024</v>
      </c>
    </row>
    <row r="66" spans="1:5" ht="18" customHeight="1" thickTop="1" thickBot="1" x14ac:dyDescent="0.35">
      <c r="A66" s="15" t="s">
        <v>95</v>
      </c>
      <c r="B66" s="16" t="s">
        <v>96</v>
      </c>
      <c r="C66" s="53">
        <v>1244</v>
      </c>
      <c r="D66" s="136"/>
      <c r="E66" s="53">
        <f t="shared" si="14"/>
        <v>1244</v>
      </c>
    </row>
    <row r="67" spans="1:5" ht="18" customHeight="1" thickTop="1" thickBot="1" x14ac:dyDescent="0.25">
      <c r="A67" s="12" t="s">
        <v>22</v>
      </c>
      <c r="B67" s="13" t="s">
        <v>23</v>
      </c>
      <c r="C67" s="54">
        <f>SUM(C68:C71)</f>
        <v>223</v>
      </c>
      <c r="D67" s="54">
        <f>SUM(D68:D71)</f>
        <v>21</v>
      </c>
      <c r="E67" s="54">
        <f t="shared" ref="E67" si="15">SUM(E68:E71)</f>
        <v>244</v>
      </c>
    </row>
    <row r="68" spans="1:5" ht="18" customHeight="1" thickTop="1" thickBot="1" x14ac:dyDescent="0.25">
      <c r="A68" s="5" t="s">
        <v>97</v>
      </c>
      <c r="B68" s="6" t="s">
        <v>98</v>
      </c>
      <c r="C68" s="49">
        <v>210</v>
      </c>
      <c r="D68" s="70">
        <v>17</v>
      </c>
      <c r="E68" s="49">
        <f t="shared" ref="E68:E76" si="16">C68+D68</f>
        <v>227</v>
      </c>
    </row>
    <row r="69" spans="1:5" ht="18" customHeight="1" thickTop="1" thickBot="1" x14ac:dyDescent="0.25">
      <c r="A69" s="5" t="s">
        <v>99</v>
      </c>
      <c r="B69" s="6" t="s">
        <v>100</v>
      </c>
      <c r="C69" s="49">
        <v>8</v>
      </c>
      <c r="D69" s="49">
        <v>4</v>
      </c>
      <c r="E69" s="49">
        <f t="shared" si="16"/>
        <v>12</v>
      </c>
    </row>
    <row r="70" spans="1:5" ht="18" customHeight="1" thickTop="1" thickBot="1" x14ac:dyDescent="0.25">
      <c r="A70" s="5" t="s">
        <v>101</v>
      </c>
      <c r="B70" s="6" t="s">
        <v>102</v>
      </c>
      <c r="C70" s="49">
        <v>4</v>
      </c>
      <c r="D70" s="49"/>
      <c r="E70" s="49">
        <f t="shared" si="16"/>
        <v>4</v>
      </c>
    </row>
    <row r="71" spans="1:5" ht="18" customHeight="1" thickTop="1" thickBot="1" x14ac:dyDescent="0.25">
      <c r="A71" s="5" t="s">
        <v>103</v>
      </c>
      <c r="B71" s="6" t="s">
        <v>104</v>
      </c>
      <c r="C71" s="49">
        <v>1</v>
      </c>
      <c r="D71" s="49"/>
      <c r="E71" s="49">
        <f t="shared" si="16"/>
        <v>1</v>
      </c>
    </row>
    <row r="72" spans="1:5" ht="18" customHeight="1" thickTop="1" thickBot="1" x14ac:dyDescent="0.25">
      <c r="A72" s="5" t="s">
        <v>24</v>
      </c>
      <c r="B72" s="6" t="s">
        <v>105</v>
      </c>
      <c r="C72" s="49">
        <v>41</v>
      </c>
      <c r="D72" s="49">
        <v>6</v>
      </c>
      <c r="E72" s="49">
        <f t="shared" si="16"/>
        <v>47</v>
      </c>
    </row>
    <row r="73" spans="1:5" ht="18" customHeight="1" thickTop="1" thickBot="1" x14ac:dyDescent="0.25">
      <c r="A73" s="5" t="s">
        <v>28</v>
      </c>
      <c r="B73" s="6" t="s">
        <v>29</v>
      </c>
      <c r="C73" s="49">
        <v>660</v>
      </c>
      <c r="D73" s="49">
        <v>14</v>
      </c>
      <c r="E73" s="49">
        <f t="shared" si="16"/>
        <v>674</v>
      </c>
    </row>
    <row r="74" spans="1:5" ht="18" customHeight="1" thickTop="1" thickBot="1" x14ac:dyDescent="0.25">
      <c r="A74" s="5" t="s">
        <v>30</v>
      </c>
      <c r="B74" s="6" t="s">
        <v>31</v>
      </c>
      <c r="C74" s="49">
        <v>906</v>
      </c>
      <c r="D74" s="49">
        <v>11</v>
      </c>
      <c r="E74" s="49">
        <f t="shared" si="16"/>
        <v>917</v>
      </c>
    </row>
    <row r="75" spans="1:5" ht="18" customHeight="1" thickTop="1" thickBot="1" x14ac:dyDescent="0.25">
      <c r="A75" s="5" t="s">
        <v>32</v>
      </c>
      <c r="B75" s="6" t="s">
        <v>33</v>
      </c>
      <c r="C75" s="49"/>
      <c r="D75" s="135"/>
      <c r="E75" s="49">
        <f t="shared" si="16"/>
        <v>0</v>
      </c>
    </row>
    <row r="76" spans="1:5" ht="18" customHeight="1" thickTop="1" thickBot="1" x14ac:dyDescent="0.25">
      <c r="A76" s="5" t="s">
        <v>34</v>
      </c>
      <c r="B76" s="6" t="s">
        <v>35</v>
      </c>
      <c r="C76" s="49">
        <v>25</v>
      </c>
      <c r="D76" s="135"/>
      <c r="E76" s="49">
        <f t="shared" si="16"/>
        <v>25</v>
      </c>
    </row>
    <row r="77" spans="1:5" ht="18" customHeight="1" thickTop="1" thickBot="1" x14ac:dyDescent="0.25">
      <c r="A77" s="17" t="s">
        <v>36</v>
      </c>
      <c r="B77" s="13" t="s">
        <v>37</v>
      </c>
      <c r="C77" s="52">
        <f>SUM(C78:C79)</f>
        <v>58</v>
      </c>
      <c r="D77" s="52">
        <f>SUM(D78:D79)</f>
        <v>0</v>
      </c>
      <c r="E77" s="52">
        <f t="shared" ref="E77" si="17">SUM(E78:E79)</f>
        <v>58</v>
      </c>
    </row>
    <row r="78" spans="1:5" ht="18" customHeight="1" thickTop="1" thickBot="1" x14ac:dyDescent="0.25">
      <c r="A78" s="5" t="s">
        <v>106</v>
      </c>
      <c r="B78" s="6" t="s">
        <v>107</v>
      </c>
      <c r="C78" s="49">
        <v>58</v>
      </c>
      <c r="D78" s="136"/>
      <c r="E78" s="49">
        <f t="shared" ref="E78:E79" si="18">C78+D78</f>
        <v>58</v>
      </c>
    </row>
    <row r="79" spans="1:5" ht="18" customHeight="1" thickTop="1" thickBot="1" x14ac:dyDescent="0.25">
      <c r="A79" s="5" t="s">
        <v>108</v>
      </c>
      <c r="B79" s="6" t="s">
        <v>109</v>
      </c>
      <c r="C79" s="49">
        <v>0</v>
      </c>
      <c r="D79" s="49"/>
      <c r="E79" s="49">
        <f t="shared" si="18"/>
        <v>0</v>
      </c>
    </row>
    <row r="80" spans="1:5" ht="18" customHeight="1" thickTop="1" thickBot="1" x14ac:dyDescent="0.25">
      <c r="A80" s="17" t="s">
        <v>38</v>
      </c>
      <c r="B80" s="13" t="s">
        <v>39</v>
      </c>
      <c r="C80" s="52">
        <f>SUM(C81:C82)</f>
        <v>9</v>
      </c>
      <c r="D80" s="52">
        <f>SUM(D81:D82)</f>
        <v>0</v>
      </c>
      <c r="E80" s="52">
        <f>SUM(E81:E82)</f>
        <v>9</v>
      </c>
    </row>
    <row r="81" spans="1:5" ht="18" customHeight="1" thickTop="1" thickBot="1" x14ac:dyDescent="0.35">
      <c r="A81" s="14" t="s">
        <v>110</v>
      </c>
      <c r="B81" s="6" t="s">
        <v>111</v>
      </c>
      <c r="C81" s="53">
        <v>0</v>
      </c>
      <c r="D81" s="72"/>
      <c r="E81" s="53">
        <f t="shared" ref="E81:E85" si="19">C81+D81</f>
        <v>0</v>
      </c>
    </row>
    <row r="82" spans="1:5" ht="18" customHeight="1" thickTop="1" thickBot="1" x14ac:dyDescent="0.25">
      <c r="A82" s="5" t="s">
        <v>112</v>
      </c>
      <c r="B82" s="6" t="s">
        <v>113</v>
      </c>
      <c r="C82" s="49">
        <v>9</v>
      </c>
      <c r="D82" s="135"/>
      <c r="E82" s="49">
        <f t="shared" si="19"/>
        <v>9</v>
      </c>
    </row>
    <row r="83" spans="1:5" ht="18" customHeight="1" thickTop="1" thickBot="1" x14ac:dyDescent="0.25">
      <c r="A83" s="7" t="s">
        <v>40</v>
      </c>
      <c r="B83" s="8" t="s">
        <v>41</v>
      </c>
      <c r="C83" s="50">
        <v>-1254</v>
      </c>
      <c r="D83" s="50">
        <v>-15</v>
      </c>
      <c r="E83" s="50">
        <f>C83+D83</f>
        <v>-1269</v>
      </c>
    </row>
    <row r="84" spans="1:5" ht="18" customHeight="1" thickTop="1" thickBot="1" x14ac:dyDescent="0.25">
      <c r="A84" s="9" t="s">
        <v>60</v>
      </c>
      <c r="B84" s="6" t="s">
        <v>61</v>
      </c>
      <c r="C84" s="49">
        <v>0</v>
      </c>
      <c r="D84" s="49"/>
      <c r="E84" s="49">
        <f t="shared" si="19"/>
        <v>0</v>
      </c>
    </row>
    <row r="85" spans="1:5" ht="18" customHeight="1" thickTop="1" thickBot="1" x14ac:dyDescent="0.25">
      <c r="A85" s="9" t="s">
        <v>114</v>
      </c>
      <c r="B85" s="6" t="s">
        <v>63</v>
      </c>
      <c r="C85" s="49">
        <v>64</v>
      </c>
      <c r="D85" s="49"/>
      <c r="E85" s="49">
        <f t="shared" si="19"/>
        <v>64</v>
      </c>
    </row>
    <row r="86" spans="1:5" ht="18" customHeight="1" thickTop="1" thickBot="1" x14ac:dyDescent="0.25">
      <c r="A86" s="17" t="s">
        <v>250</v>
      </c>
      <c r="B86" s="13" t="s">
        <v>67</v>
      </c>
      <c r="C86" s="52">
        <f t="shared" ref="C86:D86" si="20">SUM(C87:C88)</f>
        <v>270</v>
      </c>
      <c r="D86" s="52">
        <f t="shared" si="20"/>
        <v>0</v>
      </c>
      <c r="E86" s="52">
        <f>SUM(E87:E88)</f>
        <v>270</v>
      </c>
    </row>
    <row r="87" spans="1:5" ht="18" customHeight="1" thickTop="1" thickBot="1" x14ac:dyDescent="0.25">
      <c r="A87" s="9" t="s">
        <v>248</v>
      </c>
      <c r="B87" s="6" t="s">
        <v>249</v>
      </c>
      <c r="C87" s="49"/>
      <c r="D87" s="49"/>
      <c r="E87" s="49">
        <f>C87+D87</f>
        <v>0</v>
      </c>
    </row>
    <row r="88" spans="1:5" ht="18" customHeight="1" thickTop="1" thickBot="1" x14ac:dyDescent="0.25">
      <c r="A88" s="9" t="s">
        <v>203</v>
      </c>
      <c r="B88" s="6" t="s">
        <v>204</v>
      </c>
      <c r="C88" s="49">
        <v>270</v>
      </c>
      <c r="D88" s="49"/>
      <c r="E88" s="49">
        <f>C88+D88</f>
        <v>270</v>
      </c>
    </row>
    <row r="89" spans="1:5" ht="18" customHeight="1" thickTop="1" thickBot="1" x14ac:dyDescent="0.25">
      <c r="A89" s="10" t="s">
        <v>115</v>
      </c>
      <c r="B89" s="11" t="s">
        <v>116</v>
      </c>
      <c r="C89" s="51">
        <f>C90+C91+C92+DU103+C104+C107</f>
        <v>21275</v>
      </c>
      <c r="D89" s="138">
        <f>D90+D91+D92+DV103+D104+D107</f>
        <v>15</v>
      </c>
      <c r="E89" s="51">
        <f>E90+E91+E92+E103+E104+E107</f>
        <v>21290</v>
      </c>
    </row>
    <row r="90" spans="1:5" ht="18" customHeight="1" thickTop="1" thickBot="1" x14ac:dyDescent="0.25">
      <c r="A90" s="9" t="s">
        <v>117</v>
      </c>
      <c r="B90" s="6" t="s">
        <v>118</v>
      </c>
      <c r="C90" s="70">
        <f>-C83</f>
        <v>1254</v>
      </c>
      <c r="D90" s="136">
        <f>-D83</f>
        <v>15</v>
      </c>
      <c r="E90" s="49">
        <f t="shared" ref="E90:E91" si="21">C90+D90</f>
        <v>1269</v>
      </c>
    </row>
    <row r="91" spans="1:5" ht="18" customHeight="1" thickTop="1" thickBot="1" x14ac:dyDescent="0.25">
      <c r="A91" s="5" t="s">
        <v>46</v>
      </c>
      <c r="B91" s="6" t="s">
        <v>119</v>
      </c>
      <c r="C91" s="49">
        <v>0</v>
      </c>
      <c r="D91" s="49"/>
      <c r="E91" s="49">
        <f t="shared" si="21"/>
        <v>0</v>
      </c>
    </row>
    <row r="92" spans="1:5" ht="18" customHeight="1" thickTop="1" thickBot="1" x14ac:dyDescent="0.25">
      <c r="A92" s="18" t="s">
        <v>207</v>
      </c>
      <c r="B92" s="13" t="s">
        <v>208</v>
      </c>
      <c r="C92" s="52">
        <f>SUM(C93:C97)+C100</f>
        <v>20021</v>
      </c>
      <c r="D92" s="119">
        <f>SUM(D93:D97)+D100</f>
        <v>0</v>
      </c>
      <c r="E92" s="52">
        <f>SUM(E93:E97)+E100</f>
        <v>20021</v>
      </c>
    </row>
    <row r="93" spans="1:5" ht="18" customHeight="1" thickTop="1" thickBot="1" x14ac:dyDescent="0.25">
      <c r="A93" s="5" t="s">
        <v>205</v>
      </c>
      <c r="B93" s="6" t="s">
        <v>206</v>
      </c>
      <c r="C93" s="49">
        <v>0</v>
      </c>
      <c r="D93" s="49"/>
      <c r="E93" s="49">
        <f t="shared" ref="E93:E94" si="22">C93+D93</f>
        <v>0</v>
      </c>
    </row>
    <row r="94" spans="1:5" ht="18" customHeight="1" thickTop="1" thickBot="1" x14ac:dyDescent="0.25">
      <c r="A94" s="9" t="s">
        <v>58</v>
      </c>
      <c r="B94" s="6" t="s">
        <v>120</v>
      </c>
      <c r="C94" s="49">
        <v>0</v>
      </c>
      <c r="D94" s="49"/>
      <c r="E94" s="49">
        <f t="shared" si="22"/>
        <v>0</v>
      </c>
    </row>
    <row r="95" spans="1:5" ht="18" customHeight="1" thickTop="1" thickBot="1" x14ac:dyDescent="0.25">
      <c r="A95" s="9" t="s">
        <v>121</v>
      </c>
      <c r="B95" s="6" t="s">
        <v>122</v>
      </c>
      <c r="C95" s="49"/>
      <c r="D95" s="137"/>
      <c r="E95" s="49">
        <f>C95+D95</f>
        <v>0</v>
      </c>
    </row>
    <row r="96" spans="1:5" ht="18" customHeight="1" thickTop="1" thickBot="1" x14ac:dyDescent="0.25">
      <c r="A96" s="105" t="s">
        <v>264</v>
      </c>
      <c r="B96" s="106" t="s">
        <v>265</v>
      </c>
      <c r="C96" s="107">
        <v>15335</v>
      </c>
      <c r="D96" s="107"/>
      <c r="E96" s="107">
        <f>C96+D96</f>
        <v>15335</v>
      </c>
    </row>
    <row r="97" spans="1:5" ht="18" customHeight="1" thickTop="1" thickBot="1" x14ac:dyDescent="0.25">
      <c r="A97" s="101" t="s">
        <v>259</v>
      </c>
      <c r="B97" s="102" t="s">
        <v>260</v>
      </c>
      <c r="C97" s="103">
        <f>SUM(C98:C99)</f>
        <v>0</v>
      </c>
      <c r="D97" s="103">
        <f>SUM(D98:D99)</f>
        <v>0</v>
      </c>
      <c r="E97" s="103">
        <f>SUM(E98:E99)</f>
        <v>0</v>
      </c>
    </row>
    <row r="98" spans="1:5" ht="18" customHeight="1" thickTop="1" thickBot="1" x14ac:dyDescent="0.25">
      <c r="A98" s="9" t="s">
        <v>261</v>
      </c>
      <c r="B98" s="6" t="s">
        <v>276</v>
      </c>
      <c r="C98" s="49"/>
      <c r="D98" s="49"/>
      <c r="E98" s="49">
        <f>C98+D98</f>
        <v>0</v>
      </c>
    </row>
    <row r="99" spans="1:5" ht="18" customHeight="1" thickTop="1" thickBot="1" x14ac:dyDescent="0.25">
      <c r="A99" s="9" t="s">
        <v>272</v>
      </c>
      <c r="B99" s="6" t="s">
        <v>278</v>
      </c>
      <c r="C99" s="49"/>
      <c r="D99" s="49"/>
      <c r="E99" s="49">
        <f>C99+D99</f>
        <v>0</v>
      </c>
    </row>
    <row r="100" spans="1:5" ht="18" customHeight="1" thickTop="1" thickBot="1" x14ac:dyDescent="0.25">
      <c r="A100" s="101" t="s">
        <v>277</v>
      </c>
      <c r="B100" s="102" t="s">
        <v>271</v>
      </c>
      <c r="C100" s="103">
        <f t="shared" ref="C100:E100" si="23">SUM(C101:C102)</f>
        <v>4686</v>
      </c>
      <c r="D100" s="103">
        <f t="shared" si="23"/>
        <v>0</v>
      </c>
      <c r="E100" s="103">
        <f t="shared" si="23"/>
        <v>4686</v>
      </c>
    </row>
    <row r="101" spans="1:5" ht="18" customHeight="1" thickTop="1" thickBot="1" x14ac:dyDescent="0.25">
      <c r="A101" s="9" t="s">
        <v>270</v>
      </c>
      <c r="B101" s="6" t="s">
        <v>274</v>
      </c>
      <c r="C101" s="49">
        <v>3937</v>
      </c>
      <c r="D101" s="135"/>
      <c r="E101" s="49">
        <f t="shared" ref="E101:E102" si="24">C101+D101</f>
        <v>3937</v>
      </c>
    </row>
    <row r="102" spans="1:5" ht="18" customHeight="1" thickTop="1" thickBot="1" x14ac:dyDescent="0.25">
      <c r="A102" s="9" t="s">
        <v>272</v>
      </c>
      <c r="B102" s="6" t="s">
        <v>275</v>
      </c>
      <c r="C102" s="49">
        <v>749</v>
      </c>
      <c r="D102" s="135"/>
      <c r="E102" s="49">
        <f t="shared" si="24"/>
        <v>749</v>
      </c>
    </row>
    <row r="103" spans="1:5" ht="18" customHeight="1" thickTop="1" thickBot="1" x14ac:dyDescent="0.25">
      <c r="A103" s="9" t="s">
        <v>68</v>
      </c>
      <c r="B103" s="6" t="s">
        <v>123</v>
      </c>
      <c r="C103" s="49"/>
      <c r="D103" s="49"/>
      <c r="E103" s="49">
        <f>C103+D103</f>
        <v>0</v>
      </c>
    </row>
    <row r="104" spans="1:5" ht="18" customHeight="1" thickTop="1" thickBot="1" x14ac:dyDescent="0.25">
      <c r="A104" s="18" t="s">
        <v>70</v>
      </c>
      <c r="B104" s="13" t="s">
        <v>124</v>
      </c>
      <c r="C104" s="52">
        <f>SUM(C105:C106)</f>
        <v>0</v>
      </c>
      <c r="D104" s="52">
        <f>SUM(D105:D106)</f>
        <v>0</v>
      </c>
      <c r="E104" s="52">
        <f t="shared" ref="E104" si="25">SUM(E105:E106)</f>
        <v>0</v>
      </c>
    </row>
    <row r="105" spans="1:5" ht="18" customHeight="1" thickTop="1" thickBot="1" x14ac:dyDescent="0.25">
      <c r="A105" s="9" t="s">
        <v>125</v>
      </c>
      <c r="B105" s="6" t="s">
        <v>126</v>
      </c>
      <c r="C105" s="49">
        <v>0</v>
      </c>
      <c r="D105" s="49"/>
      <c r="E105" s="49">
        <f t="shared" ref="E105:E106" si="26">C105+D105</f>
        <v>0</v>
      </c>
    </row>
    <row r="106" spans="1:5" ht="18" customHeight="1" thickTop="1" thickBot="1" x14ac:dyDescent="0.25">
      <c r="A106" s="9" t="s">
        <v>127</v>
      </c>
      <c r="B106" s="6" t="s">
        <v>128</v>
      </c>
      <c r="C106" s="49">
        <v>0</v>
      </c>
      <c r="D106" s="49"/>
      <c r="E106" s="49">
        <f t="shared" si="26"/>
        <v>0</v>
      </c>
    </row>
    <row r="107" spans="1:5" ht="18" customHeight="1" thickTop="1" thickBot="1" x14ac:dyDescent="0.25">
      <c r="A107" s="18" t="s">
        <v>72</v>
      </c>
      <c r="B107" s="13" t="s">
        <v>129</v>
      </c>
      <c r="C107" s="52">
        <f>SUM(C108:C111)</f>
        <v>0</v>
      </c>
      <c r="D107" s="52">
        <f>SUM(D108:D111)</f>
        <v>0</v>
      </c>
      <c r="E107" s="52">
        <f t="shared" ref="E107" si="27">SUM(E108:E111)</f>
        <v>0</v>
      </c>
    </row>
    <row r="108" spans="1:5" ht="18" customHeight="1" thickTop="1" thickBot="1" x14ac:dyDescent="0.25">
      <c r="A108" s="9" t="s">
        <v>125</v>
      </c>
      <c r="B108" s="6" t="s">
        <v>130</v>
      </c>
      <c r="C108" s="49"/>
      <c r="D108" s="49"/>
      <c r="E108" s="49">
        <f t="shared" ref="E108:E111" si="28">C108+D108</f>
        <v>0</v>
      </c>
    </row>
    <row r="109" spans="1:5" ht="18" customHeight="1" thickTop="1" thickBot="1" x14ac:dyDescent="0.25">
      <c r="A109" s="9" t="s">
        <v>131</v>
      </c>
      <c r="B109" s="6" t="s">
        <v>132</v>
      </c>
      <c r="C109" s="49">
        <v>0</v>
      </c>
      <c r="D109" s="49"/>
      <c r="E109" s="49">
        <f t="shared" si="28"/>
        <v>0</v>
      </c>
    </row>
    <row r="110" spans="1:5" ht="18" customHeight="1" thickTop="1" thickBot="1" x14ac:dyDescent="0.25">
      <c r="A110" s="9" t="s">
        <v>127</v>
      </c>
      <c r="B110" s="6" t="s">
        <v>133</v>
      </c>
      <c r="C110" s="49">
        <v>0</v>
      </c>
      <c r="D110" s="49"/>
      <c r="E110" s="49">
        <f t="shared" si="28"/>
        <v>0</v>
      </c>
    </row>
    <row r="111" spans="1:5" ht="18" customHeight="1" thickTop="1" thickBot="1" x14ac:dyDescent="0.25">
      <c r="A111" s="9" t="s">
        <v>134</v>
      </c>
      <c r="B111" s="6" t="s">
        <v>135</v>
      </c>
      <c r="C111" s="49">
        <v>0</v>
      </c>
      <c r="D111" s="49"/>
      <c r="E111" s="49">
        <f t="shared" si="28"/>
        <v>0</v>
      </c>
    </row>
    <row r="112" spans="1:5" ht="18" customHeight="1" thickTop="1" thickBot="1" x14ac:dyDescent="0.35">
      <c r="A112" s="19" t="s">
        <v>136</v>
      </c>
      <c r="B112" s="20">
        <v>4902</v>
      </c>
      <c r="C112" s="56">
        <f>C113+C114+C115+C116+C117+C120+C121+C126+C130+C135+C139</f>
        <v>27389</v>
      </c>
      <c r="D112" s="56">
        <f>D113+D114+D115+D116+D117+D120+D121+D126+D130+D135+D139</f>
        <v>99</v>
      </c>
      <c r="E112" s="56">
        <f>E113+E114+E115+E116+E117+E120+E121+E126+E130+E135+E139</f>
        <v>27488</v>
      </c>
    </row>
    <row r="113" spans="1:5" ht="18" customHeight="1" thickTop="1" thickBot="1" x14ac:dyDescent="0.35">
      <c r="A113" s="43" t="s">
        <v>137</v>
      </c>
      <c r="B113" s="21">
        <v>51020103</v>
      </c>
      <c r="C113" s="57">
        <f>C141+C172</f>
        <v>4031</v>
      </c>
      <c r="D113" s="117">
        <f>D141+D172</f>
        <v>50</v>
      </c>
      <c r="E113" s="57">
        <f>E141+E172</f>
        <v>4081</v>
      </c>
    </row>
    <row r="114" spans="1:5" ht="18" customHeight="1" thickTop="1" thickBot="1" x14ac:dyDescent="0.35">
      <c r="A114" s="43" t="s">
        <v>138</v>
      </c>
      <c r="B114" s="21">
        <v>540250</v>
      </c>
      <c r="C114" s="57">
        <f t="shared" ref="C114:E115" si="29">C142</f>
        <v>0</v>
      </c>
      <c r="D114" s="57">
        <f t="shared" si="29"/>
        <v>0</v>
      </c>
      <c r="E114" s="57">
        <f t="shared" si="29"/>
        <v>0</v>
      </c>
    </row>
    <row r="115" spans="1:5" ht="18" customHeight="1" thickTop="1" thickBot="1" x14ac:dyDescent="0.35">
      <c r="A115" s="43" t="s">
        <v>139</v>
      </c>
      <c r="B115" s="21">
        <v>550230</v>
      </c>
      <c r="C115" s="57">
        <f t="shared" si="29"/>
        <v>48</v>
      </c>
      <c r="D115" s="57">
        <f t="shared" si="29"/>
        <v>0</v>
      </c>
      <c r="E115" s="57">
        <f t="shared" si="29"/>
        <v>48</v>
      </c>
    </row>
    <row r="116" spans="1:5" ht="18" customHeight="1" thickTop="1" thickBot="1" x14ac:dyDescent="0.35">
      <c r="A116" s="43" t="s">
        <v>213</v>
      </c>
      <c r="B116" s="21">
        <v>6102</v>
      </c>
      <c r="C116" s="57">
        <f>C144+C173</f>
        <v>91</v>
      </c>
      <c r="D116" s="75">
        <f>D144+D173</f>
        <v>0</v>
      </c>
      <c r="E116" s="57">
        <f>E144+E173</f>
        <v>91</v>
      </c>
    </row>
    <row r="117" spans="1:5" ht="18" customHeight="1" thickTop="1" thickBot="1" x14ac:dyDescent="0.35">
      <c r="A117" s="43" t="s">
        <v>141</v>
      </c>
      <c r="B117" s="21">
        <v>6502</v>
      </c>
      <c r="C117" s="57">
        <f>SUM(C118:C119)</f>
        <v>940</v>
      </c>
      <c r="D117" s="75">
        <f>SUM(D118:D119)</f>
        <v>0</v>
      </c>
      <c r="E117" s="57">
        <f>SUM(E118:E119)</f>
        <v>940</v>
      </c>
    </row>
    <row r="118" spans="1:5" ht="18" customHeight="1" thickTop="1" thickBot="1" x14ac:dyDescent="0.3">
      <c r="A118" s="22" t="s">
        <v>142</v>
      </c>
      <c r="B118" s="23">
        <v>65020401</v>
      </c>
      <c r="C118" s="68">
        <f>C148+C175</f>
        <v>937</v>
      </c>
      <c r="D118" s="73">
        <f>D148+D175</f>
        <v>0</v>
      </c>
      <c r="E118" s="68">
        <f>E148+E175</f>
        <v>937</v>
      </c>
    </row>
    <row r="119" spans="1:5" ht="18" customHeight="1" thickTop="1" thickBot="1" x14ac:dyDescent="0.3">
      <c r="A119" s="22" t="s">
        <v>143</v>
      </c>
      <c r="B119" s="23">
        <v>650250</v>
      </c>
      <c r="C119" s="58">
        <f>C149</f>
        <v>3</v>
      </c>
      <c r="D119" s="71">
        <f>D149</f>
        <v>0</v>
      </c>
      <c r="E119" s="58">
        <f t="shared" ref="E119" si="30">E149</f>
        <v>3</v>
      </c>
    </row>
    <row r="120" spans="1:5" ht="18" customHeight="1" thickTop="1" thickBot="1" x14ac:dyDescent="0.3">
      <c r="A120" s="24" t="s">
        <v>144</v>
      </c>
      <c r="B120" s="25">
        <v>66025050</v>
      </c>
      <c r="C120" s="58">
        <f>C150+C177</f>
        <v>4</v>
      </c>
      <c r="D120" s="73">
        <f>D150+D177</f>
        <v>0</v>
      </c>
      <c r="E120" s="58">
        <f>E150+E177</f>
        <v>4</v>
      </c>
    </row>
    <row r="121" spans="1:5" ht="18" customHeight="1" thickTop="1" thickBot="1" x14ac:dyDescent="0.35">
      <c r="A121" s="43" t="s">
        <v>145</v>
      </c>
      <c r="B121" s="21">
        <v>6702</v>
      </c>
      <c r="C121" s="57">
        <f t="shared" ref="C121:E121" si="31">SUM(C122:C125)</f>
        <v>2361</v>
      </c>
      <c r="D121" s="75">
        <f t="shared" si="31"/>
        <v>8</v>
      </c>
      <c r="E121" s="57">
        <f t="shared" si="31"/>
        <v>2369</v>
      </c>
    </row>
    <row r="122" spans="1:5" ht="18" customHeight="1" thickTop="1" thickBot="1" x14ac:dyDescent="0.3">
      <c r="A122" s="22" t="s">
        <v>146</v>
      </c>
      <c r="B122" s="23">
        <v>67020307</v>
      </c>
      <c r="C122" s="59">
        <f t="shared" ref="C122:D123" si="32">C152+C179</f>
        <v>2093</v>
      </c>
      <c r="D122" s="73">
        <f t="shared" si="32"/>
        <v>8</v>
      </c>
      <c r="E122" s="58">
        <f>E152+E179</f>
        <v>2101</v>
      </c>
    </row>
    <row r="123" spans="1:5" ht="18" customHeight="1" thickTop="1" thickBot="1" x14ac:dyDescent="0.3">
      <c r="A123" s="24" t="s">
        <v>147</v>
      </c>
      <c r="B123" s="25">
        <v>67020312</v>
      </c>
      <c r="C123" s="59">
        <f t="shared" si="32"/>
        <v>0</v>
      </c>
      <c r="D123" s="71">
        <f t="shared" si="32"/>
        <v>0</v>
      </c>
      <c r="E123" s="58">
        <f>E153+E180</f>
        <v>0</v>
      </c>
    </row>
    <row r="124" spans="1:5" ht="18" customHeight="1" thickTop="1" thickBot="1" x14ac:dyDescent="0.3">
      <c r="A124" s="24" t="s">
        <v>240</v>
      </c>
      <c r="B124" s="25" t="s">
        <v>243</v>
      </c>
      <c r="C124" s="58">
        <f>C154+C181</f>
        <v>232</v>
      </c>
      <c r="D124" s="73">
        <f>D154+D181</f>
        <v>0</v>
      </c>
      <c r="E124" s="58">
        <f>E154+E181</f>
        <v>232</v>
      </c>
    </row>
    <row r="125" spans="1:5" ht="18" customHeight="1" thickTop="1" thickBot="1" x14ac:dyDescent="0.3">
      <c r="A125" s="24" t="s">
        <v>235</v>
      </c>
      <c r="B125" s="25">
        <v>670250</v>
      </c>
      <c r="C125" s="58">
        <f t="shared" ref="C125:D125" si="33">C155+C182</f>
        <v>36</v>
      </c>
      <c r="D125" s="58">
        <f t="shared" si="33"/>
        <v>0</v>
      </c>
      <c r="E125" s="58">
        <f>E155+E182</f>
        <v>36</v>
      </c>
    </row>
    <row r="126" spans="1:5" ht="18" customHeight="1" thickTop="1" thickBot="1" x14ac:dyDescent="0.35">
      <c r="A126" s="43" t="s">
        <v>148</v>
      </c>
      <c r="B126" s="26" t="s">
        <v>149</v>
      </c>
      <c r="C126" s="57">
        <f t="shared" ref="C126:E126" si="34">SUM(C127:C129)</f>
        <v>2750</v>
      </c>
      <c r="D126" s="75">
        <f t="shared" si="34"/>
        <v>0</v>
      </c>
      <c r="E126" s="57">
        <f t="shared" si="34"/>
        <v>2750</v>
      </c>
    </row>
    <row r="127" spans="1:5" ht="18" customHeight="1" thickTop="1" thickBot="1" x14ac:dyDescent="0.3">
      <c r="A127" s="22" t="s">
        <v>150</v>
      </c>
      <c r="B127" s="23">
        <v>68020502</v>
      </c>
      <c r="C127" s="58">
        <f>C157</f>
        <v>2686</v>
      </c>
      <c r="D127" s="78">
        <f>D157</f>
        <v>0</v>
      </c>
      <c r="E127" s="58">
        <f t="shared" ref="E127:E129" si="35">E157</f>
        <v>2686</v>
      </c>
    </row>
    <row r="128" spans="1:5" ht="18" customHeight="1" thickTop="1" thickBot="1" x14ac:dyDescent="0.3">
      <c r="A128" s="22" t="s">
        <v>151</v>
      </c>
      <c r="B128" s="23">
        <v>68021501</v>
      </c>
      <c r="C128" s="58">
        <f t="shared" ref="C128:D129" si="36">C158</f>
        <v>64</v>
      </c>
      <c r="D128" s="81">
        <f t="shared" si="36"/>
        <v>0</v>
      </c>
      <c r="E128" s="58">
        <f t="shared" si="35"/>
        <v>64</v>
      </c>
    </row>
    <row r="129" spans="1:5" ht="18" customHeight="1" thickTop="1" thickBot="1" x14ac:dyDescent="0.3">
      <c r="A129" s="22" t="s">
        <v>233</v>
      </c>
      <c r="B129" s="23">
        <v>68025050</v>
      </c>
      <c r="C129" s="58">
        <f t="shared" si="36"/>
        <v>0</v>
      </c>
      <c r="D129" s="58">
        <f t="shared" si="36"/>
        <v>0</v>
      </c>
      <c r="E129" s="58">
        <f t="shared" si="35"/>
        <v>0</v>
      </c>
    </row>
    <row r="130" spans="1:5" ht="18" customHeight="1" thickTop="1" thickBot="1" x14ac:dyDescent="0.35">
      <c r="A130" s="43" t="s">
        <v>152</v>
      </c>
      <c r="B130" s="21">
        <v>7002</v>
      </c>
      <c r="C130" s="57">
        <f>SUM(C131:C134)</f>
        <v>413</v>
      </c>
      <c r="D130" s="57">
        <f>SUM(D131:D134)</f>
        <v>35</v>
      </c>
      <c r="E130" s="57">
        <f t="shared" ref="E130" si="37">SUM(E131:E134)</f>
        <v>448</v>
      </c>
    </row>
    <row r="131" spans="1:5" ht="18" customHeight="1" thickTop="1" thickBot="1" x14ac:dyDescent="0.3">
      <c r="A131" s="22" t="s">
        <v>153</v>
      </c>
      <c r="B131" s="23">
        <v>70020501</v>
      </c>
      <c r="C131" s="58">
        <f>C161</f>
        <v>0</v>
      </c>
      <c r="D131" s="58">
        <f>D161</f>
        <v>0</v>
      </c>
      <c r="E131" s="58">
        <f t="shared" ref="E131" si="38">E161</f>
        <v>0</v>
      </c>
    </row>
    <row r="132" spans="1:5" ht="18" customHeight="1" thickTop="1" thickBot="1" x14ac:dyDescent="0.3">
      <c r="A132" s="22" t="s">
        <v>154</v>
      </c>
      <c r="B132" s="23">
        <v>700206</v>
      </c>
      <c r="C132" s="58">
        <f t="shared" ref="C132:D134" si="39">C162+C184</f>
        <v>138</v>
      </c>
      <c r="D132" s="73">
        <f t="shared" si="39"/>
        <v>30</v>
      </c>
      <c r="E132" s="58">
        <f>E162+E184</f>
        <v>168</v>
      </c>
    </row>
    <row r="133" spans="1:5" ht="18" customHeight="1" thickTop="1" thickBot="1" x14ac:dyDescent="0.3">
      <c r="A133" s="22" t="s">
        <v>155</v>
      </c>
      <c r="B133" s="23">
        <v>700207</v>
      </c>
      <c r="C133" s="58">
        <f t="shared" si="39"/>
        <v>0</v>
      </c>
      <c r="D133" s="58">
        <f t="shared" si="39"/>
        <v>0</v>
      </c>
      <c r="E133" s="58">
        <f>E163+E185</f>
        <v>0</v>
      </c>
    </row>
    <row r="134" spans="1:5" ht="18" customHeight="1" thickTop="1" thickBot="1" x14ac:dyDescent="0.3">
      <c r="A134" s="22" t="s">
        <v>156</v>
      </c>
      <c r="B134" s="23">
        <v>700250</v>
      </c>
      <c r="C134" s="58">
        <f t="shared" si="39"/>
        <v>275</v>
      </c>
      <c r="D134" s="73">
        <f t="shared" si="39"/>
        <v>5</v>
      </c>
      <c r="E134" s="58">
        <f>E164+E186</f>
        <v>280</v>
      </c>
    </row>
    <row r="135" spans="1:5" ht="18" customHeight="1" thickTop="1" thickBot="1" x14ac:dyDescent="0.35">
      <c r="A135" s="43" t="s">
        <v>157</v>
      </c>
      <c r="B135" s="21">
        <v>7402</v>
      </c>
      <c r="C135" s="57">
        <f>SUM(C136:C138)</f>
        <v>7421</v>
      </c>
      <c r="D135" s="75">
        <f>SUM(D136:D138)</f>
        <v>0</v>
      </c>
      <c r="E135" s="57">
        <f t="shared" ref="E135" si="40">SUM(E136:E138)</f>
        <v>7421</v>
      </c>
    </row>
    <row r="136" spans="1:5" ht="18" customHeight="1" thickTop="1" thickBot="1" x14ac:dyDescent="0.3">
      <c r="A136" s="22" t="s">
        <v>158</v>
      </c>
      <c r="B136" s="23">
        <v>74020501</v>
      </c>
      <c r="C136" s="58">
        <f t="shared" ref="C136:E139" si="41">C166+C188</f>
        <v>5</v>
      </c>
      <c r="D136" s="73">
        <f t="shared" si="41"/>
        <v>0</v>
      </c>
      <c r="E136" s="58">
        <f t="shared" si="41"/>
        <v>5</v>
      </c>
    </row>
    <row r="137" spans="1:5" ht="18" customHeight="1" thickTop="1" thickBot="1" x14ac:dyDescent="0.3">
      <c r="A137" s="22" t="s">
        <v>159</v>
      </c>
      <c r="B137" s="23">
        <v>74020502</v>
      </c>
      <c r="C137" s="58">
        <f t="shared" si="41"/>
        <v>18</v>
      </c>
      <c r="D137" s="73">
        <f t="shared" si="41"/>
        <v>0</v>
      </c>
      <c r="E137" s="58">
        <f t="shared" si="41"/>
        <v>18</v>
      </c>
    </row>
    <row r="138" spans="1:5" ht="18" customHeight="1" thickTop="1" thickBot="1" x14ac:dyDescent="0.3">
      <c r="A138" s="22" t="s">
        <v>160</v>
      </c>
      <c r="B138" s="23">
        <v>740206</v>
      </c>
      <c r="C138" s="58">
        <f t="shared" si="41"/>
        <v>7398</v>
      </c>
      <c r="D138" s="73">
        <f t="shared" si="41"/>
        <v>0</v>
      </c>
      <c r="E138" s="58">
        <f>E168+E190</f>
        <v>7398</v>
      </c>
    </row>
    <row r="139" spans="1:5" ht="18" customHeight="1" thickTop="1" thickBot="1" x14ac:dyDescent="0.35">
      <c r="A139" s="43" t="s">
        <v>161</v>
      </c>
      <c r="B139" s="21">
        <v>84020301</v>
      </c>
      <c r="C139" s="57">
        <f t="shared" si="41"/>
        <v>9330</v>
      </c>
      <c r="D139" s="75">
        <f t="shared" si="41"/>
        <v>6</v>
      </c>
      <c r="E139" s="57">
        <f>E169+E191</f>
        <v>9336</v>
      </c>
    </row>
    <row r="140" spans="1:5" ht="18" customHeight="1" thickTop="1" thickBot="1" x14ac:dyDescent="0.35">
      <c r="A140" s="27" t="s">
        <v>162</v>
      </c>
      <c r="B140" s="28" t="s">
        <v>163</v>
      </c>
      <c r="C140" s="60">
        <f>C141+C142+C143+C144+C147+C150+C151+C156+C160+C165+C169</f>
        <v>5834</v>
      </c>
      <c r="D140" s="60">
        <f>D141+D142+D143+D144+D147+D150+D151+D156+D160+D165+D169</f>
        <v>84</v>
      </c>
      <c r="E140" s="60">
        <f>E141+E142+E143+E144+E147+E150+E151+E156+E160+E165+E169</f>
        <v>5918</v>
      </c>
    </row>
    <row r="141" spans="1:5" ht="18" customHeight="1" thickTop="1" thickBot="1" x14ac:dyDescent="0.35">
      <c r="A141" s="29" t="s">
        <v>137</v>
      </c>
      <c r="B141" s="30" t="s">
        <v>164</v>
      </c>
      <c r="C141" s="62">
        <v>1942</v>
      </c>
      <c r="D141" s="63">
        <v>50</v>
      </c>
      <c r="E141" s="62">
        <f>C141+D141</f>
        <v>1992</v>
      </c>
    </row>
    <row r="142" spans="1:5" ht="18" customHeight="1" thickTop="1" thickBot="1" x14ac:dyDescent="0.35">
      <c r="A142" s="29" t="s">
        <v>138</v>
      </c>
      <c r="B142" s="30" t="s">
        <v>218</v>
      </c>
      <c r="C142" s="62"/>
      <c r="D142" s="63"/>
      <c r="E142" s="62">
        <f>C142+D142</f>
        <v>0</v>
      </c>
    </row>
    <row r="143" spans="1:5" ht="18" customHeight="1" thickTop="1" thickBot="1" x14ac:dyDescent="0.35">
      <c r="A143" s="29" t="s">
        <v>139</v>
      </c>
      <c r="B143" s="30" t="s">
        <v>219</v>
      </c>
      <c r="C143" s="62">
        <v>48</v>
      </c>
      <c r="D143" s="63"/>
      <c r="E143" s="62">
        <f t="shared" ref="E143" si="42">C143+D143</f>
        <v>48</v>
      </c>
    </row>
    <row r="144" spans="1:5" ht="18" customHeight="1" thickTop="1" thickBot="1" x14ac:dyDescent="0.35">
      <c r="A144" s="29" t="s">
        <v>213</v>
      </c>
      <c r="B144" s="30" t="s">
        <v>216</v>
      </c>
      <c r="C144" s="62">
        <f t="shared" ref="C144:D144" si="43">SUM(C145:C146)</f>
        <v>91</v>
      </c>
      <c r="D144" s="115">
        <f t="shared" si="43"/>
        <v>0</v>
      </c>
      <c r="E144" s="62">
        <f>SUM(E145:E146)</f>
        <v>91</v>
      </c>
    </row>
    <row r="145" spans="1:5" ht="18" customHeight="1" thickTop="1" thickBot="1" x14ac:dyDescent="0.35">
      <c r="A145" s="31" t="s">
        <v>214</v>
      </c>
      <c r="B145" s="25" t="s">
        <v>165</v>
      </c>
      <c r="C145" s="64">
        <v>91</v>
      </c>
      <c r="D145" s="73">
        <v>0</v>
      </c>
      <c r="E145" s="64">
        <f>C145+D145</f>
        <v>91</v>
      </c>
    </row>
    <row r="146" spans="1:5" ht="18" customHeight="1" thickTop="1" thickBot="1" x14ac:dyDescent="0.35">
      <c r="A146" s="31" t="s">
        <v>215</v>
      </c>
      <c r="B146" s="25" t="s">
        <v>212</v>
      </c>
      <c r="C146" s="64"/>
      <c r="D146" s="64"/>
      <c r="E146" s="64">
        <f t="shared" ref="E146" si="44">C146+D146</f>
        <v>0</v>
      </c>
    </row>
    <row r="147" spans="1:5" ht="18" customHeight="1" thickTop="1" thickBot="1" x14ac:dyDescent="0.35">
      <c r="A147" s="29" t="s">
        <v>141</v>
      </c>
      <c r="B147" s="30" t="s">
        <v>217</v>
      </c>
      <c r="C147" s="78">
        <f>SUM(C148:C149)</f>
        <v>264</v>
      </c>
      <c r="D147" s="115">
        <f>SUM(D148:D149)</f>
        <v>0</v>
      </c>
      <c r="E147" s="78">
        <f>SUM(E148:E149)</f>
        <v>264</v>
      </c>
    </row>
    <row r="148" spans="1:5" ht="18" customHeight="1" thickTop="1" thickBot="1" x14ac:dyDescent="0.3">
      <c r="A148" s="24" t="s">
        <v>142</v>
      </c>
      <c r="B148" s="25" t="s">
        <v>166</v>
      </c>
      <c r="C148" s="64">
        <v>261</v>
      </c>
      <c r="D148" s="73">
        <v>0</v>
      </c>
      <c r="E148" s="64">
        <f t="shared" ref="E148:E149" si="45">C148+D148</f>
        <v>261</v>
      </c>
    </row>
    <row r="149" spans="1:5" ht="18" customHeight="1" thickTop="1" thickBot="1" x14ac:dyDescent="0.3">
      <c r="A149" s="24" t="s">
        <v>143</v>
      </c>
      <c r="B149" s="25" t="s">
        <v>167</v>
      </c>
      <c r="C149" s="64">
        <v>3</v>
      </c>
      <c r="D149" s="73"/>
      <c r="E149" s="64">
        <f t="shared" si="45"/>
        <v>3</v>
      </c>
    </row>
    <row r="150" spans="1:5" ht="18" customHeight="1" thickTop="1" thickBot="1" x14ac:dyDescent="0.3">
      <c r="A150" s="32" t="s">
        <v>144</v>
      </c>
      <c r="B150" s="30" t="s">
        <v>168</v>
      </c>
      <c r="C150" s="62">
        <v>4</v>
      </c>
      <c r="D150" s="78"/>
      <c r="E150" s="62">
        <f>C150+D150</f>
        <v>4</v>
      </c>
    </row>
    <row r="151" spans="1:5" ht="18" customHeight="1" thickTop="1" thickBot="1" x14ac:dyDescent="0.35">
      <c r="A151" s="29" t="s">
        <v>145</v>
      </c>
      <c r="B151" s="30" t="s">
        <v>221</v>
      </c>
      <c r="C151" s="79">
        <f>SUM(C152:C155)</f>
        <v>106</v>
      </c>
      <c r="D151" s="63">
        <f>SUM(D152:D155)</f>
        <v>-7</v>
      </c>
      <c r="E151" s="62">
        <f t="shared" ref="E151" si="46">SUM(E152:E155)</f>
        <v>99</v>
      </c>
    </row>
    <row r="152" spans="1:5" ht="18" customHeight="1" thickTop="1" thickBot="1" x14ac:dyDescent="0.3">
      <c r="A152" s="24" t="s">
        <v>146</v>
      </c>
      <c r="B152" s="25" t="s">
        <v>169</v>
      </c>
      <c r="C152" s="64">
        <v>20</v>
      </c>
      <c r="D152" s="64">
        <v>8</v>
      </c>
      <c r="E152" s="64">
        <f t="shared" ref="E152:E155" si="47">C152+D152</f>
        <v>28</v>
      </c>
    </row>
    <row r="153" spans="1:5" ht="18" customHeight="1" thickTop="1" thickBot="1" x14ac:dyDescent="0.3">
      <c r="A153" s="24" t="s">
        <v>147</v>
      </c>
      <c r="B153" s="25" t="s">
        <v>170</v>
      </c>
      <c r="C153" s="64">
        <v>0</v>
      </c>
      <c r="D153" s="64"/>
      <c r="E153" s="64">
        <f t="shared" si="47"/>
        <v>0</v>
      </c>
    </row>
    <row r="154" spans="1:5" ht="18" customHeight="1" thickTop="1" thickBot="1" x14ac:dyDescent="0.3">
      <c r="A154" s="24" t="s">
        <v>240</v>
      </c>
      <c r="B154" s="25" t="s">
        <v>241</v>
      </c>
      <c r="C154" s="64">
        <v>50</v>
      </c>
      <c r="D154" s="59">
        <v>-15</v>
      </c>
      <c r="E154" s="64">
        <f t="shared" si="47"/>
        <v>35</v>
      </c>
    </row>
    <row r="155" spans="1:5" ht="18" customHeight="1" thickTop="1" thickBot="1" x14ac:dyDescent="0.3">
      <c r="A155" s="24" t="s">
        <v>235</v>
      </c>
      <c r="B155" s="25" t="s">
        <v>237</v>
      </c>
      <c r="C155" s="64">
        <v>36</v>
      </c>
      <c r="D155" s="78"/>
      <c r="E155" s="64">
        <f t="shared" si="47"/>
        <v>36</v>
      </c>
    </row>
    <row r="156" spans="1:5" ht="18" customHeight="1" thickTop="1" thickBot="1" x14ac:dyDescent="0.35">
      <c r="A156" s="29" t="s">
        <v>148</v>
      </c>
      <c r="B156" s="33" t="s">
        <v>220</v>
      </c>
      <c r="C156" s="79">
        <f t="shared" ref="C156:E156" si="48">SUM(C157:C159)</f>
        <v>2750</v>
      </c>
      <c r="D156" s="79">
        <f t="shared" si="48"/>
        <v>0</v>
      </c>
      <c r="E156" s="62">
        <f t="shared" si="48"/>
        <v>2750</v>
      </c>
    </row>
    <row r="157" spans="1:5" ht="18" customHeight="1" thickTop="1" thickBot="1" x14ac:dyDescent="0.3">
      <c r="A157" s="24" t="s">
        <v>171</v>
      </c>
      <c r="B157" s="25" t="s">
        <v>172</v>
      </c>
      <c r="C157" s="64">
        <v>2686</v>
      </c>
      <c r="D157" s="78"/>
      <c r="E157" s="64">
        <f t="shared" ref="E157:E159" si="49">C157+D157</f>
        <v>2686</v>
      </c>
    </row>
    <row r="158" spans="1:5" ht="18" customHeight="1" thickTop="1" thickBot="1" x14ac:dyDescent="0.3">
      <c r="A158" s="24" t="s">
        <v>151</v>
      </c>
      <c r="B158" s="25" t="s">
        <v>173</v>
      </c>
      <c r="C158" s="64">
        <v>64</v>
      </c>
      <c r="D158" s="81"/>
      <c r="E158" s="64">
        <f t="shared" si="49"/>
        <v>64</v>
      </c>
    </row>
    <row r="159" spans="1:5" ht="18" customHeight="1" thickTop="1" thickBot="1" x14ac:dyDescent="0.3">
      <c r="A159" s="24" t="s">
        <v>233</v>
      </c>
      <c r="B159" s="25" t="s">
        <v>234</v>
      </c>
      <c r="C159" s="64">
        <v>0</v>
      </c>
      <c r="D159" s="64"/>
      <c r="E159" s="64">
        <f t="shared" si="49"/>
        <v>0</v>
      </c>
    </row>
    <row r="160" spans="1:5" ht="18" customHeight="1" thickTop="1" thickBot="1" x14ac:dyDescent="0.35">
      <c r="A160" s="29" t="s">
        <v>152</v>
      </c>
      <c r="B160" s="30" t="s">
        <v>222</v>
      </c>
      <c r="C160" s="63">
        <f>SUM(C161:C164)</f>
        <v>413</v>
      </c>
      <c r="D160" s="79">
        <f>SUM(D161:D164)</f>
        <v>35</v>
      </c>
      <c r="E160" s="62">
        <f t="shared" ref="E160" si="50">SUM(E161:E164)</f>
        <v>448</v>
      </c>
    </row>
    <row r="161" spans="1:5" ht="18" customHeight="1" thickTop="1" thickBot="1" x14ac:dyDescent="0.3">
      <c r="A161" s="24" t="s">
        <v>153</v>
      </c>
      <c r="B161" s="25">
        <v>70020501</v>
      </c>
      <c r="C161" s="64">
        <v>0</v>
      </c>
      <c r="D161" s="64"/>
      <c r="E161" s="64">
        <f t="shared" ref="E161:E164" si="51">C161+D161</f>
        <v>0</v>
      </c>
    </row>
    <row r="162" spans="1:5" ht="18" customHeight="1" thickTop="1" thickBot="1" x14ac:dyDescent="0.3">
      <c r="A162" s="24" t="s">
        <v>154</v>
      </c>
      <c r="B162" s="25" t="s">
        <v>174</v>
      </c>
      <c r="C162" s="64">
        <v>138</v>
      </c>
      <c r="D162" s="78">
        <v>30</v>
      </c>
      <c r="E162" s="64">
        <f t="shared" si="51"/>
        <v>168</v>
      </c>
    </row>
    <row r="163" spans="1:5" ht="18" customHeight="1" thickTop="1" thickBot="1" x14ac:dyDescent="0.3">
      <c r="A163" s="24" t="s">
        <v>155</v>
      </c>
      <c r="B163" s="25" t="s">
        <v>175</v>
      </c>
      <c r="C163" s="64"/>
      <c r="D163" s="64"/>
      <c r="E163" s="64">
        <f t="shared" si="51"/>
        <v>0</v>
      </c>
    </row>
    <row r="164" spans="1:5" ht="18" customHeight="1" thickTop="1" thickBot="1" x14ac:dyDescent="0.3">
      <c r="A164" s="24" t="s">
        <v>156</v>
      </c>
      <c r="B164" s="25" t="s">
        <v>176</v>
      </c>
      <c r="C164" s="64">
        <v>275</v>
      </c>
      <c r="D164" s="78">
        <v>5</v>
      </c>
      <c r="E164" s="64">
        <f t="shared" si="51"/>
        <v>280</v>
      </c>
    </row>
    <row r="165" spans="1:5" ht="18" customHeight="1" thickTop="1" thickBot="1" x14ac:dyDescent="0.35">
      <c r="A165" s="29" t="s">
        <v>157</v>
      </c>
      <c r="B165" s="30" t="s">
        <v>223</v>
      </c>
      <c r="C165" s="63">
        <f>SUM(C166:C168)</f>
        <v>0</v>
      </c>
      <c r="D165" s="115">
        <f>SUM(D166:D168)</f>
        <v>0</v>
      </c>
      <c r="E165" s="62">
        <f t="shared" ref="E165" si="52">SUM(E166:E168)</f>
        <v>0</v>
      </c>
    </row>
    <row r="166" spans="1:5" ht="18" customHeight="1" thickTop="1" thickBot="1" x14ac:dyDescent="0.3">
      <c r="A166" s="24" t="s">
        <v>158</v>
      </c>
      <c r="B166" s="25" t="s">
        <v>177</v>
      </c>
      <c r="C166" s="64"/>
      <c r="D166" s="59"/>
      <c r="E166" s="64">
        <f>C166+D166</f>
        <v>0</v>
      </c>
    </row>
    <row r="167" spans="1:5" ht="18" customHeight="1" thickTop="1" thickBot="1" x14ac:dyDescent="0.3">
      <c r="A167" s="24" t="s">
        <v>159</v>
      </c>
      <c r="B167" s="25" t="s">
        <v>178</v>
      </c>
      <c r="C167" s="64"/>
      <c r="D167" s="59"/>
      <c r="E167" s="64">
        <f t="shared" ref="E167:E168" si="53">C167+D167</f>
        <v>0</v>
      </c>
    </row>
    <row r="168" spans="1:5" ht="18" customHeight="1" thickTop="1" thickBot="1" x14ac:dyDescent="0.3">
      <c r="A168" s="24" t="s">
        <v>160</v>
      </c>
      <c r="B168" s="25" t="s">
        <v>179</v>
      </c>
      <c r="C168" s="64">
        <v>0</v>
      </c>
      <c r="D168" s="64"/>
      <c r="E168" s="64">
        <f t="shared" si="53"/>
        <v>0</v>
      </c>
    </row>
    <row r="169" spans="1:5" ht="18" customHeight="1" thickTop="1" thickBot="1" x14ac:dyDescent="0.35">
      <c r="A169" s="29" t="s">
        <v>161</v>
      </c>
      <c r="B169" s="30" t="s">
        <v>180</v>
      </c>
      <c r="C169" s="62">
        <v>216</v>
      </c>
      <c r="D169" s="78">
        <v>6</v>
      </c>
      <c r="E169" s="62">
        <f>C169+D169</f>
        <v>222</v>
      </c>
    </row>
    <row r="170" spans="1:5" ht="18" customHeight="1" thickTop="1" thickBot="1" x14ac:dyDescent="0.35">
      <c r="A170" s="34" t="s">
        <v>181</v>
      </c>
      <c r="B170" s="35" t="s">
        <v>182</v>
      </c>
      <c r="C170" s="63">
        <f>C49-C140</f>
        <v>0</v>
      </c>
      <c r="D170" s="63">
        <f>D49-D140</f>
        <v>0</v>
      </c>
      <c r="E170" s="63">
        <f>E49-E140</f>
        <v>0</v>
      </c>
    </row>
    <row r="171" spans="1:5" ht="18" customHeight="1" thickTop="1" thickBot="1" x14ac:dyDescent="0.35">
      <c r="A171" s="27" t="s">
        <v>183</v>
      </c>
      <c r="B171" s="28" t="s">
        <v>184</v>
      </c>
      <c r="C171" s="60">
        <f>C172+C173+C174+C177+C178+C183+C187+C191</f>
        <v>21555</v>
      </c>
      <c r="D171" s="60">
        <f>D172+D173+D174+D177+D178+D183+D187+D191</f>
        <v>15</v>
      </c>
      <c r="E171" s="60">
        <f>E172+E173+E174+E177+E178+E183+E187+E191</f>
        <v>21570</v>
      </c>
    </row>
    <row r="172" spans="1:5" ht="18" customHeight="1" thickTop="1" thickBot="1" x14ac:dyDescent="0.35">
      <c r="A172" s="37" t="s">
        <v>137</v>
      </c>
      <c r="B172" s="36" t="s">
        <v>224</v>
      </c>
      <c r="C172" s="65">
        <v>2089</v>
      </c>
      <c r="D172" s="77">
        <v>0</v>
      </c>
      <c r="E172" s="65">
        <f t="shared" ref="E172:E173" si="54">C172+D172</f>
        <v>2089</v>
      </c>
    </row>
    <row r="173" spans="1:5" ht="18" customHeight="1" thickTop="1" thickBot="1" x14ac:dyDescent="0.35">
      <c r="A173" s="37" t="s">
        <v>140</v>
      </c>
      <c r="B173" s="36" t="s">
        <v>225</v>
      </c>
      <c r="C173" s="65">
        <v>0</v>
      </c>
      <c r="D173" s="65"/>
      <c r="E173" s="65">
        <f t="shared" si="54"/>
        <v>0</v>
      </c>
    </row>
    <row r="174" spans="1:5" ht="18" customHeight="1" thickTop="1" thickBot="1" x14ac:dyDescent="0.35">
      <c r="A174" s="37" t="s">
        <v>141</v>
      </c>
      <c r="B174" s="36" t="s">
        <v>226</v>
      </c>
      <c r="C174" s="65">
        <f>SUM(C175:C175)</f>
        <v>676</v>
      </c>
      <c r="D174" s="65">
        <f>SUM(D175:D175)</f>
        <v>0</v>
      </c>
      <c r="E174" s="65">
        <f>SUM(E175:E175)</f>
        <v>676</v>
      </c>
    </row>
    <row r="175" spans="1:5" ht="18" customHeight="1" thickTop="1" thickBot="1" x14ac:dyDescent="0.35">
      <c r="A175" s="31" t="s">
        <v>142</v>
      </c>
      <c r="B175" s="25" t="s">
        <v>227</v>
      </c>
      <c r="C175" s="64">
        <v>676</v>
      </c>
      <c r="D175" s="64"/>
      <c r="E175" s="64">
        <f t="shared" ref="E175:E176" si="55">C175+D175</f>
        <v>676</v>
      </c>
    </row>
    <row r="176" spans="1:5" ht="17.25" customHeight="1" thickTop="1" thickBot="1" x14ac:dyDescent="0.3">
      <c r="A176" s="24" t="s">
        <v>143</v>
      </c>
      <c r="B176" s="25" t="s">
        <v>228</v>
      </c>
      <c r="C176" s="64">
        <v>0</v>
      </c>
      <c r="D176" s="64"/>
      <c r="E176" s="64">
        <f t="shared" si="55"/>
        <v>0</v>
      </c>
    </row>
    <row r="177" spans="1:5" ht="17.25" customHeight="1" thickTop="1" thickBot="1" x14ac:dyDescent="0.35">
      <c r="A177" s="37" t="s">
        <v>144</v>
      </c>
      <c r="B177" s="36" t="s">
        <v>229</v>
      </c>
      <c r="C177" s="65">
        <v>0</v>
      </c>
      <c r="D177" s="65"/>
      <c r="E177" s="65">
        <f>C177+D177</f>
        <v>0</v>
      </c>
    </row>
    <row r="178" spans="1:5" ht="18" customHeight="1" thickTop="1" thickBot="1" x14ac:dyDescent="0.35">
      <c r="A178" s="37" t="s">
        <v>145</v>
      </c>
      <c r="B178" s="36" t="s">
        <v>230</v>
      </c>
      <c r="C178" s="77">
        <f t="shared" ref="C178:E178" si="56">SUM(C179:C182)</f>
        <v>2255</v>
      </c>
      <c r="D178" s="77">
        <f t="shared" si="56"/>
        <v>15</v>
      </c>
      <c r="E178" s="65">
        <f t="shared" si="56"/>
        <v>2270</v>
      </c>
    </row>
    <row r="179" spans="1:5" ht="18" customHeight="1" thickTop="1" thickBot="1" x14ac:dyDescent="0.35">
      <c r="A179" s="31" t="s">
        <v>146</v>
      </c>
      <c r="B179" s="25" t="s">
        <v>185</v>
      </c>
      <c r="C179" s="64">
        <v>2073</v>
      </c>
      <c r="D179" s="73">
        <v>0</v>
      </c>
      <c r="E179" s="64">
        <f t="shared" ref="E179:E182" si="57">C179+D179</f>
        <v>2073</v>
      </c>
    </row>
    <row r="180" spans="1:5" ht="17.25" customHeight="1" thickTop="1" thickBot="1" x14ac:dyDescent="0.3">
      <c r="A180" s="24" t="s">
        <v>147</v>
      </c>
      <c r="B180" s="25" t="s">
        <v>186</v>
      </c>
      <c r="C180" s="64"/>
      <c r="D180" s="64"/>
      <c r="E180" s="64">
        <f t="shared" si="57"/>
        <v>0</v>
      </c>
    </row>
    <row r="181" spans="1:5" ht="17.25" customHeight="1" thickTop="1" thickBot="1" x14ac:dyDescent="0.3">
      <c r="A181" s="24" t="s">
        <v>240</v>
      </c>
      <c r="B181" s="25" t="s">
        <v>242</v>
      </c>
      <c r="C181" s="64">
        <v>182</v>
      </c>
      <c r="D181" s="73">
        <v>15</v>
      </c>
      <c r="E181" s="64">
        <f t="shared" si="57"/>
        <v>197</v>
      </c>
    </row>
    <row r="182" spans="1:5" ht="17.25" customHeight="1" thickTop="1" thickBot="1" x14ac:dyDescent="0.3">
      <c r="A182" s="24" t="s">
        <v>235</v>
      </c>
      <c r="B182" s="25" t="s">
        <v>236</v>
      </c>
      <c r="C182" s="64"/>
      <c r="D182" s="64"/>
      <c r="E182" s="64">
        <f t="shared" si="57"/>
        <v>0</v>
      </c>
    </row>
    <row r="183" spans="1:5" ht="17.25" customHeight="1" thickTop="1" thickBot="1" x14ac:dyDescent="0.35">
      <c r="A183" s="37" t="s">
        <v>199</v>
      </c>
      <c r="B183" s="36" t="s">
        <v>231</v>
      </c>
      <c r="C183" s="65">
        <f t="shared" ref="C183:E183" si="58">SUM(C184:C186)</f>
        <v>0</v>
      </c>
      <c r="D183" s="65">
        <f t="shared" si="58"/>
        <v>0</v>
      </c>
      <c r="E183" s="65">
        <f t="shared" si="58"/>
        <v>0</v>
      </c>
    </row>
    <row r="184" spans="1:5" ht="17.25" customHeight="1" thickTop="1" thickBot="1" x14ac:dyDescent="0.35">
      <c r="A184" s="31" t="s">
        <v>200</v>
      </c>
      <c r="B184" s="25" t="s">
        <v>187</v>
      </c>
      <c r="C184" s="64">
        <v>0</v>
      </c>
      <c r="D184" s="64"/>
      <c r="E184" s="64">
        <f t="shared" ref="E184:E186" si="59">C184+D184</f>
        <v>0</v>
      </c>
    </row>
    <row r="185" spans="1:5" ht="17.25" customHeight="1" thickTop="1" thickBot="1" x14ac:dyDescent="0.35">
      <c r="A185" s="31" t="s">
        <v>155</v>
      </c>
      <c r="B185" s="25" t="s">
        <v>198</v>
      </c>
      <c r="C185" s="64">
        <v>0</v>
      </c>
      <c r="D185" s="64"/>
      <c r="E185" s="64">
        <f t="shared" si="59"/>
        <v>0</v>
      </c>
    </row>
    <row r="186" spans="1:5" ht="17.25" customHeight="1" thickTop="1" thickBot="1" x14ac:dyDescent="0.35">
      <c r="A186" s="31" t="s">
        <v>201</v>
      </c>
      <c r="B186" s="25" t="s">
        <v>188</v>
      </c>
      <c r="C186" s="64"/>
      <c r="D186" s="71"/>
      <c r="E186" s="64">
        <f t="shared" si="59"/>
        <v>0</v>
      </c>
    </row>
    <row r="187" spans="1:5" ht="17.25" customHeight="1" thickTop="1" thickBot="1" x14ac:dyDescent="0.35">
      <c r="A187" s="37" t="s">
        <v>157</v>
      </c>
      <c r="B187" s="36" t="s">
        <v>232</v>
      </c>
      <c r="C187" s="65">
        <f t="shared" ref="C187:E187" si="60">SUM(C188:C190)</f>
        <v>7421</v>
      </c>
      <c r="D187" s="116">
        <f t="shared" si="60"/>
        <v>0</v>
      </c>
      <c r="E187" s="65">
        <f t="shared" si="60"/>
        <v>7421</v>
      </c>
    </row>
    <row r="188" spans="1:5" ht="17.25" customHeight="1" thickTop="1" thickBot="1" x14ac:dyDescent="0.3">
      <c r="A188" s="24" t="s">
        <v>158</v>
      </c>
      <c r="B188" s="25" t="s">
        <v>189</v>
      </c>
      <c r="C188" s="64">
        <v>5</v>
      </c>
      <c r="D188" s="78"/>
      <c r="E188" s="64">
        <f t="shared" ref="E188:E190" si="61">C188+D188</f>
        <v>5</v>
      </c>
    </row>
    <row r="189" spans="1:5" ht="17.25" customHeight="1" thickTop="1" thickBot="1" x14ac:dyDescent="0.3">
      <c r="A189" s="24" t="s">
        <v>159</v>
      </c>
      <c r="B189" s="25" t="s">
        <v>178</v>
      </c>
      <c r="C189" s="64">
        <v>18</v>
      </c>
      <c r="D189" s="78"/>
      <c r="E189" s="64">
        <f t="shared" si="61"/>
        <v>18</v>
      </c>
    </row>
    <row r="190" spans="1:5" ht="17.25" customHeight="1" thickTop="1" thickBot="1" x14ac:dyDescent="0.35">
      <c r="A190" s="31" t="s">
        <v>160</v>
      </c>
      <c r="B190" s="25" t="s">
        <v>190</v>
      </c>
      <c r="C190" s="64">
        <v>7398</v>
      </c>
      <c r="D190" s="78"/>
      <c r="E190" s="66">
        <f t="shared" si="61"/>
        <v>7398</v>
      </c>
    </row>
    <row r="191" spans="1:5" ht="17.25" customHeight="1" thickTop="1" thickBot="1" x14ac:dyDescent="0.35">
      <c r="A191" s="37" t="s">
        <v>161</v>
      </c>
      <c r="B191" s="36" t="s">
        <v>191</v>
      </c>
      <c r="C191" s="65">
        <v>9114</v>
      </c>
      <c r="D191" s="116">
        <v>0</v>
      </c>
      <c r="E191" s="65">
        <f>C191+D191</f>
        <v>9114</v>
      </c>
    </row>
    <row r="192" spans="1:5" ht="16.5" customHeight="1" thickTop="1" thickBot="1" x14ac:dyDescent="0.3">
      <c r="A192" s="172" t="s">
        <v>192</v>
      </c>
      <c r="B192" s="35" t="s">
        <v>182</v>
      </c>
      <c r="C192" s="63">
        <f>C89-C171</f>
        <v>-280</v>
      </c>
      <c r="D192" s="63">
        <f>D89-D171</f>
        <v>0</v>
      </c>
      <c r="E192" s="63">
        <f>E89-E171</f>
        <v>-280</v>
      </c>
    </row>
    <row r="193" spans="1:5" ht="17.25" customHeight="1" thickTop="1" thickBot="1" x14ac:dyDescent="0.25">
      <c r="A193" s="169" t="s">
        <v>193</v>
      </c>
      <c r="B193" s="170" t="s">
        <v>182</v>
      </c>
      <c r="C193" s="171">
        <f>C10-C112</f>
        <v>-280</v>
      </c>
      <c r="D193" s="171">
        <f>D10-D112</f>
        <v>0</v>
      </c>
      <c r="E193" s="171">
        <f>E10-E112</f>
        <v>-280</v>
      </c>
    </row>
    <row r="194" spans="1:5" ht="17.25" customHeight="1" thickTop="1" thickBot="1" x14ac:dyDescent="0.3">
      <c r="A194" s="173" t="s">
        <v>194</v>
      </c>
      <c r="B194" s="46" t="s">
        <v>195</v>
      </c>
      <c r="C194" s="66"/>
      <c r="D194" s="64"/>
      <c r="E194" s="64"/>
    </row>
    <row r="195" spans="1:5" ht="13.5" customHeight="1" thickTop="1" x14ac:dyDescent="0.2">
      <c r="A195" s="174" t="s">
        <v>196</v>
      </c>
      <c r="B195" s="175"/>
      <c r="C195" s="175"/>
      <c r="D195" s="176"/>
      <c r="E195" s="177"/>
    </row>
    <row r="196" spans="1:5" ht="12.75" customHeight="1" x14ac:dyDescent="0.2">
      <c r="A196" s="178"/>
      <c r="B196" s="176"/>
      <c r="C196" s="176"/>
      <c r="D196" s="176"/>
      <c r="E196" s="177"/>
    </row>
    <row r="197" spans="1:5" ht="13.5" thickBot="1" x14ac:dyDescent="0.25">
      <c r="A197" s="179"/>
      <c r="B197" s="180"/>
      <c r="C197" s="180"/>
      <c r="D197" s="180"/>
      <c r="E197" s="181"/>
    </row>
    <row r="198" spans="1:5" ht="17.25" thickTop="1" thickBot="1" x14ac:dyDescent="0.3">
      <c r="A198" s="41" t="s">
        <v>193</v>
      </c>
      <c r="B198" s="42" t="s">
        <v>182</v>
      </c>
      <c r="C198" s="61">
        <v>-280</v>
      </c>
      <c r="D198" s="61"/>
      <c r="E198" s="61">
        <f>SUM(C198:D198)</f>
        <v>-280</v>
      </c>
    </row>
    <row r="199" spans="1:5" ht="17.25" thickTop="1" x14ac:dyDescent="0.3"/>
  </sheetData>
  <mergeCells count="14">
    <mergeCell ref="A195:E197"/>
    <mergeCell ref="C1:E1"/>
    <mergeCell ref="C2:E2"/>
    <mergeCell ref="A1:B1"/>
    <mergeCell ref="A2:B2"/>
    <mergeCell ref="A6:E6"/>
    <mergeCell ref="A3:E3"/>
    <mergeCell ref="A4:E4"/>
    <mergeCell ref="A5:E5"/>
    <mergeCell ref="A7:A9"/>
    <mergeCell ref="B7:B9"/>
    <mergeCell ref="C7:C9"/>
    <mergeCell ref="D7:D9"/>
    <mergeCell ref="E7:E9"/>
  </mergeCells>
  <phoneticPr fontId="38" type="noConversion"/>
  <printOptions horizontalCentered="1"/>
  <pageMargins left="0.59055118110236227" right="0.11811023622047245" top="0.78740157480314965" bottom="0.39370078740157483" header="0.11811023622047245" footer="0.11811023622047245"/>
  <pageSetup paperSize="9" scale="60" orientation="portrait" r:id="rId1"/>
  <headerFooter>
    <oddFooter>&amp;A&amp;RPagina &amp;P</oddFooter>
  </headerFooter>
  <rowBreaks count="2" manualBreakCount="2">
    <brk id="69" max="4" man="1"/>
    <brk id="134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E116"/>
  <sheetViews>
    <sheetView showZeros="0" defaultGridColor="0" colorId="17" zoomScaleNormal="100" zoomScaleSheetLayoutView="90" workbookViewId="0">
      <selection activeCell="K19" sqref="K19"/>
    </sheetView>
  </sheetViews>
  <sheetFormatPr defaultRowHeight="12.75" x14ac:dyDescent="0.2"/>
  <cols>
    <col min="1" max="1" width="94" customWidth="1"/>
    <col min="2" max="2" width="12.28515625" customWidth="1"/>
    <col min="3" max="5" width="12.7109375" customWidth="1"/>
  </cols>
  <sheetData>
    <row r="1" spans="1:5" ht="18" thickTop="1" thickBot="1" x14ac:dyDescent="0.35">
      <c r="A1" s="190" t="s">
        <v>0</v>
      </c>
      <c r="B1" s="190"/>
      <c r="C1" s="190"/>
      <c r="D1" s="206" t="s">
        <v>210</v>
      </c>
      <c r="E1" s="207"/>
    </row>
    <row r="2" spans="1:5" ht="17.25" thickTop="1" x14ac:dyDescent="0.3">
      <c r="A2" s="190" t="s">
        <v>1</v>
      </c>
      <c r="B2" s="190"/>
      <c r="C2" s="190"/>
      <c r="D2" s="208" t="s">
        <v>211</v>
      </c>
      <c r="E2" s="208"/>
    </row>
    <row r="3" spans="1:5" ht="16.5" x14ac:dyDescent="0.3">
      <c r="A3" s="190" t="s">
        <v>2</v>
      </c>
      <c r="B3" s="190"/>
      <c r="C3" s="190"/>
      <c r="D3" s="44"/>
      <c r="E3" s="44"/>
    </row>
    <row r="4" spans="1:5" ht="16.5" x14ac:dyDescent="0.3">
      <c r="A4" s="190" t="s">
        <v>3</v>
      </c>
      <c r="B4" s="190"/>
      <c r="C4" s="190"/>
      <c r="D4" s="44"/>
      <c r="E4" s="44"/>
    </row>
    <row r="5" spans="1:5" ht="16.5" x14ac:dyDescent="0.3">
      <c r="A5" s="193"/>
      <c r="B5" s="193"/>
      <c r="C5" s="193"/>
      <c r="D5" s="193"/>
      <c r="E5" s="193"/>
    </row>
    <row r="6" spans="1:5" ht="17.25" thickBot="1" x14ac:dyDescent="0.35">
      <c r="A6" s="193" t="s">
        <v>304</v>
      </c>
      <c r="B6" s="193"/>
      <c r="C6" s="193"/>
      <c r="D6" s="193"/>
      <c r="E6" s="193"/>
    </row>
    <row r="7" spans="1:5" ht="18" customHeight="1" thickTop="1" thickBot="1" x14ac:dyDescent="0.25">
      <c r="A7" s="209" t="s">
        <v>4</v>
      </c>
      <c r="B7" s="210" t="s">
        <v>5</v>
      </c>
      <c r="C7" s="211" t="s">
        <v>6</v>
      </c>
      <c r="D7" s="212" t="s">
        <v>298</v>
      </c>
      <c r="E7" s="211" t="s">
        <v>7</v>
      </c>
    </row>
    <row r="8" spans="1:5" ht="18" customHeight="1" thickTop="1" thickBot="1" x14ac:dyDescent="0.25">
      <c r="A8" s="209"/>
      <c r="B8" s="210"/>
      <c r="C8" s="211"/>
      <c r="D8" s="212"/>
      <c r="E8" s="211"/>
    </row>
    <row r="9" spans="1:5" ht="18" customHeight="1" thickTop="1" thickBot="1" x14ac:dyDescent="0.25">
      <c r="A9" s="209"/>
      <c r="B9" s="210"/>
      <c r="C9" s="211"/>
      <c r="D9" s="212"/>
      <c r="E9" s="211"/>
    </row>
    <row r="10" spans="1:5" ht="18" customHeight="1" thickTop="1" thickBot="1" x14ac:dyDescent="0.25">
      <c r="A10" s="1" t="s">
        <v>8</v>
      </c>
      <c r="B10" s="2" t="s">
        <v>9</v>
      </c>
      <c r="C10" s="118">
        <f t="shared" ref="C10:E10" si="0">C11+C17+C26+C30+C35+C37+C51+C53+C56</f>
        <v>27109</v>
      </c>
      <c r="D10" s="118">
        <f t="shared" si="0"/>
        <v>99</v>
      </c>
      <c r="E10" s="118">
        <f t="shared" si="0"/>
        <v>27208</v>
      </c>
    </row>
    <row r="11" spans="1:5" ht="18" customHeight="1" thickTop="1" thickBot="1" x14ac:dyDescent="0.25">
      <c r="A11" s="3" t="s">
        <v>10</v>
      </c>
      <c r="B11" s="4" t="s">
        <v>11</v>
      </c>
      <c r="C11" s="48">
        <f t="shared" ref="C11:D11" si="1">C12+C13</f>
        <v>1173</v>
      </c>
      <c r="D11" s="48">
        <f t="shared" si="1"/>
        <v>0</v>
      </c>
      <c r="E11" s="48">
        <f>E12+E13</f>
        <v>1173</v>
      </c>
    </row>
    <row r="12" spans="1:5" ht="18" customHeight="1" thickTop="1" thickBot="1" x14ac:dyDescent="0.25">
      <c r="A12" s="5" t="s">
        <v>12</v>
      </c>
      <c r="B12" s="6" t="s">
        <v>13</v>
      </c>
      <c r="C12" s="49">
        <v>5</v>
      </c>
      <c r="D12" s="49"/>
      <c r="E12" s="49">
        <f>C12+D12</f>
        <v>5</v>
      </c>
    </row>
    <row r="13" spans="1:5" ht="18" customHeight="1" thickTop="1" thickBot="1" x14ac:dyDescent="0.25">
      <c r="A13" s="12" t="s">
        <v>14</v>
      </c>
      <c r="B13" s="13" t="s">
        <v>15</v>
      </c>
      <c r="C13" s="119">
        <f t="shared" ref="C13:D13" si="2">SUM(C14:C16)</f>
        <v>1168</v>
      </c>
      <c r="D13" s="119">
        <f t="shared" si="2"/>
        <v>0</v>
      </c>
      <c r="E13" s="119">
        <f>SUM(E14:E16)</f>
        <v>1168</v>
      </c>
    </row>
    <row r="14" spans="1:5" ht="18" customHeight="1" thickTop="1" thickBot="1" x14ac:dyDescent="0.25">
      <c r="A14" s="5" t="s">
        <v>75</v>
      </c>
      <c r="B14" s="6" t="s">
        <v>76</v>
      </c>
      <c r="C14" s="53">
        <v>287</v>
      </c>
      <c r="D14" s="70"/>
      <c r="E14" s="53">
        <f t="shared" ref="E14:E16" si="3">C14+D14</f>
        <v>287</v>
      </c>
    </row>
    <row r="15" spans="1:5" ht="18" customHeight="1" thickTop="1" thickBot="1" x14ac:dyDescent="0.25">
      <c r="A15" s="5" t="s">
        <v>77</v>
      </c>
      <c r="B15" s="6" t="s">
        <v>78</v>
      </c>
      <c r="C15" s="53">
        <v>481</v>
      </c>
      <c r="D15" s="53"/>
      <c r="E15" s="53">
        <f t="shared" si="3"/>
        <v>481</v>
      </c>
    </row>
    <row r="16" spans="1:5" ht="18" customHeight="1" thickTop="1" thickBot="1" x14ac:dyDescent="0.25">
      <c r="A16" s="5" t="s">
        <v>79</v>
      </c>
      <c r="B16" s="6" t="s">
        <v>80</v>
      </c>
      <c r="C16" s="53">
        <v>400</v>
      </c>
      <c r="D16" s="53"/>
      <c r="E16" s="53">
        <f t="shared" si="3"/>
        <v>400</v>
      </c>
    </row>
    <row r="17" spans="1:5" ht="18" customHeight="1" thickTop="1" thickBot="1" x14ac:dyDescent="0.25">
      <c r="A17" s="3" t="s">
        <v>16</v>
      </c>
      <c r="B17" s="4" t="s">
        <v>17</v>
      </c>
      <c r="C17" s="48">
        <f t="shared" ref="C17:D17" si="4">C18</f>
        <v>391</v>
      </c>
      <c r="D17" s="48">
        <f t="shared" si="4"/>
        <v>47</v>
      </c>
      <c r="E17" s="48">
        <f>E18</f>
        <v>438</v>
      </c>
    </row>
    <row r="18" spans="1:5" ht="18" customHeight="1" thickTop="1" thickBot="1" x14ac:dyDescent="0.25">
      <c r="A18" s="12" t="s">
        <v>18</v>
      </c>
      <c r="B18" s="13" t="s">
        <v>19</v>
      </c>
      <c r="C18" s="119">
        <f t="shared" ref="C18:D18" si="5">SUM(C19:C25)</f>
        <v>391</v>
      </c>
      <c r="D18" s="119">
        <f t="shared" si="5"/>
        <v>47</v>
      </c>
      <c r="E18" s="119">
        <f>SUM(E19:E25)</f>
        <v>438</v>
      </c>
    </row>
    <row r="19" spans="1:5" ht="18" customHeight="1" thickTop="1" thickBot="1" x14ac:dyDescent="0.25">
      <c r="A19" s="5" t="s">
        <v>81</v>
      </c>
      <c r="B19" s="6" t="s">
        <v>82</v>
      </c>
      <c r="C19" s="49">
        <v>130</v>
      </c>
      <c r="D19" s="49">
        <v>24</v>
      </c>
      <c r="E19" s="49">
        <f>C19+D19</f>
        <v>154</v>
      </c>
    </row>
    <row r="20" spans="1:5" ht="18" customHeight="1" thickTop="1" thickBot="1" x14ac:dyDescent="0.25">
      <c r="A20" s="5" t="s">
        <v>83</v>
      </c>
      <c r="B20" s="6" t="s">
        <v>84</v>
      </c>
      <c r="C20" s="49">
        <v>4</v>
      </c>
      <c r="D20" s="49">
        <v>1</v>
      </c>
      <c r="E20" s="49">
        <f t="shared" ref="E20:E25" si="6">C20+D20</f>
        <v>5</v>
      </c>
    </row>
    <row r="21" spans="1:5" ht="18" customHeight="1" thickTop="1" thickBot="1" x14ac:dyDescent="0.25">
      <c r="A21" s="5" t="s">
        <v>85</v>
      </c>
      <c r="B21" s="6" t="s">
        <v>86</v>
      </c>
      <c r="C21" s="49">
        <v>48</v>
      </c>
      <c r="D21" s="49">
        <v>10</v>
      </c>
      <c r="E21" s="49">
        <f t="shared" si="6"/>
        <v>58</v>
      </c>
    </row>
    <row r="22" spans="1:5" ht="18" customHeight="1" thickTop="1" thickBot="1" x14ac:dyDescent="0.25">
      <c r="A22" s="5" t="s">
        <v>238</v>
      </c>
      <c r="B22" s="6" t="s">
        <v>239</v>
      </c>
      <c r="C22" s="49">
        <v>0</v>
      </c>
      <c r="D22" s="49"/>
      <c r="E22" s="49">
        <f t="shared" si="6"/>
        <v>0</v>
      </c>
    </row>
    <row r="23" spans="1:5" ht="18" customHeight="1" thickTop="1" thickBot="1" x14ac:dyDescent="0.25">
      <c r="A23" s="5" t="s">
        <v>87</v>
      </c>
      <c r="B23" s="6" t="s">
        <v>88</v>
      </c>
      <c r="C23" s="49">
        <v>163</v>
      </c>
      <c r="D23" s="49">
        <v>10</v>
      </c>
      <c r="E23" s="49">
        <f t="shared" si="6"/>
        <v>173</v>
      </c>
    </row>
    <row r="24" spans="1:5" ht="18" customHeight="1" thickTop="1" thickBot="1" x14ac:dyDescent="0.25">
      <c r="A24" s="5" t="s">
        <v>89</v>
      </c>
      <c r="B24" s="6" t="s">
        <v>90</v>
      </c>
      <c r="C24" s="49">
        <v>12</v>
      </c>
      <c r="D24" s="49">
        <v>2</v>
      </c>
      <c r="E24" s="49">
        <f t="shared" si="6"/>
        <v>14</v>
      </c>
    </row>
    <row r="25" spans="1:5" ht="18" customHeight="1" thickTop="1" thickBot="1" x14ac:dyDescent="0.25">
      <c r="A25" s="5" t="s">
        <v>91</v>
      </c>
      <c r="B25" s="6" t="s">
        <v>92</v>
      </c>
      <c r="C25" s="49">
        <v>34</v>
      </c>
      <c r="D25" s="49"/>
      <c r="E25" s="49">
        <f t="shared" si="6"/>
        <v>34</v>
      </c>
    </row>
    <row r="26" spans="1:5" ht="18" customHeight="1" thickTop="1" thickBot="1" x14ac:dyDescent="0.35">
      <c r="A26" s="120" t="s">
        <v>20</v>
      </c>
      <c r="B26" s="13" t="s">
        <v>21</v>
      </c>
      <c r="C26" s="119">
        <f t="shared" ref="C26:D26" si="7">SUM(C27:C29)</f>
        <v>3268</v>
      </c>
      <c r="D26" s="119">
        <f t="shared" si="7"/>
        <v>0</v>
      </c>
      <c r="E26" s="119">
        <f>SUM(E27:E29)</f>
        <v>3268</v>
      </c>
    </row>
    <row r="27" spans="1:5" ht="18" customHeight="1" thickTop="1" thickBot="1" x14ac:dyDescent="0.35">
      <c r="A27" s="14" t="s">
        <v>93</v>
      </c>
      <c r="B27" s="6" t="s">
        <v>197</v>
      </c>
      <c r="C27" s="55">
        <v>0</v>
      </c>
      <c r="D27" s="55"/>
      <c r="E27" s="55">
        <f t="shared" ref="E27:E29" si="8">C27+D27</f>
        <v>0</v>
      </c>
    </row>
    <row r="28" spans="1:5" ht="18" customHeight="1" thickTop="1" thickBot="1" x14ac:dyDescent="0.35">
      <c r="A28" s="121" t="s">
        <v>93</v>
      </c>
      <c r="B28" s="122" t="s">
        <v>94</v>
      </c>
      <c r="C28" s="55">
        <v>2024</v>
      </c>
      <c r="D28" s="70"/>
      <c r="E28" s="55">
        <f t="shared" si="8"/>
        <v>2024</v>
      </c>
    </row>
    <row r="29" spans="1:5" ht="18" customHeight="1" thickTop="1" thickBot="1" x14ac:dyDescent="0.35">
      <c r="A29" s="15" t="s">
        <v>95</v>
      </c>
      <c r="B29" s="16" t="s">
        <v>96</v>
      </c>
      <c r="C29" s="53">
        <v>1244</v>
      </c>
      <c r="D29" s="72"/>
      <c r="E29" s="53">
        <f t="shared" si="8"/>
        <v>1244</v>
      </c>
    </row>
    <row r="30" spans="1:5" ht="18" customHeight="1" thickTop="1" thickBot="1" x14ac:dyDescent="0.35">
      <c r="A30" s="120" t="s">
        <v>22</v>
      </c>
      <c r="B30" s="13" t="s">
        <v>23</v>
      </c>
      <c r="C30" s="119">
        <f>SUM(C31:C34)</f>
        <v>223</v>
      </c>
      <c r="D30" s="119">
        <f t="shared" ref="D30" si="9">SUM(D31:D34)</f>
        <v>21</v>
      </c>
      <c r="E30" s="119">
        <f>SUM(E31:E34)</f>
        <v>244</v>
      </c>
    </row>
    <row r="31" spans="1:5" ht="18" customHeight="1" thickTop="1" thickBot="1" x14ac:dyDescent="0.25">
      <c r="A31" s="5" t="s">
        <v>97</v>
      </c>
      <c r="B31" s="6" t="s">
        <v>98</v>
      </c>
      <c r="C31" s="49">
        <v>210</v>
      </c>
      <c r="D31" s="70">
        <v>17</v>
      </c>
      <c r="E31" s="49">
        <f t="shared" ref="E31:E34" si="10">C31+D31</f>
        <v>227</v>
      </c>
    </row>
    <row r="32" spans="1:5" ht="18" customHeight="1" thickTop="1" thickBot="1" x14ac:dyDescent="0.25">
      <c r="A32" s="5" t="s">
        <v>99</v>
      </c>
      <c r="B32" s="6" t="s">
        <v>100</v>
      </c>
      <c r="C32" s="49">
        <v>8</v>
      </c>
      <c r="D32" s="49">
        <v>4</v>
      </c>
      <c r="E32" s="49">
        <f t="shared" si="10"/>
        <v>12</v>
      </c>
    </row>
    <row r="33" spans="1:5" ht="18" customHeight="1" thickTop="1" thickBot="1" x14ac:dyDescent="0.25">
      <c r="A33" s="5" t="s">
        <v>101</v>
      </c>
      <c r="B33" s="6" t="s">
        <v>102</v>
      </c>
      <c r="C33" s="49">
        <v>4</v>
      </c>
      <c r="D33" s="49"/>
      <c r="E33" s="49">
        <f t="shared" si="10"/>
        <v>4</v>
      </c>
    </row>
    <row r="34" spans="1:5" ht="18" customHeight="1" thickTop="1" thickBot="1" x14ac:dyDescent="0.25">
      <c r="A34" s="5" t="s">
        <v>103</v>
      </c>
      <c r="B34" s="6" t="s">
        <v>104</v>
      </c>
      <c r="C34" s="49">
        <v>1</v>
      </c>
      <c r="D34" s="49"/>
      <c r="E34" s="49">
        <f t="shared" si="10"/>
        <v>1</v>
      </c>
    </row>
    <row r="35" spans="1:5" ht="18" customHeight="1" thickTop="1" thickBot="1" x14ac:dyDescent="0.35">
      <c r="A35" s="120" t="s">
        <v>24</v>
      </c>
      <c r="B35" s="13" t="s">
        <v>25</v>
      </c>
      <c r="C35" s="54">
        <f>C36</f>
        <v>41</v>
      </c>
      <c r="D35" s="54">
        <f>D36</f>
        <v>6</v>
      </c>
      <c r="E35" s="54">
        <f>E36</f>
        <v>47</v>
      </c>
    </row>
    <row r="36" spans="1:5" ht="18" customHeight="1" thickTop="1" thickBot="1" x14ac:dyDescent="0.25">
      <c r="A36" s="5" t="s">
        <v>24</v>
      </c>
      <c r="B36" s="6" t="s">
        <v>105</v>
      </c>
      <c r="C36" s="49">
        <v>41</v>
      </c>
      <c r="D36" s="49">
        <v>6</v>
      </c>
      <c r="E36" s="49">
        <f>C36+D36</f>
        <v>47</v>
      </c>
    </row>
    <row r="37" spans="1:5" ht="18" customHeight="1" thickTop="1" thickBot="1" x14ac:dyDescent="0.25">
      <c r="A37" s="3" t="s">
        <v>26</v>
      </c>
      <c r="B37" s="4" t="s">
        <v>27</v>
      </c>
      <c r="C37" s="48">
        <f>C38+C39+C43+C46+C49+C50</f>
        <v>1658</v>
      </c>
      <c r="D37" s="48">
        <f>D38+D39+D43+D46+D49+D50</f>
        <v>25</v>
      </c>
      <c r="E37" s="48">
        <f>E38+E39+E43+E46+E49+E50</f>
        <v>1683</v>
      </c>
    </row>
    <row r="38" spans="1:5" ht="18" customHeight="1" thickTop="1" thickBot="1" x14ac:dyDescent="0.25">
      <c r="A38" s="5" t="s">
        <v>28</v>
      </c>
      <c r="B38" s="6" t="s">
        <v>29</v>
      </c>
      <c r="C38" s="49">
        <v>660</v>
      </c>
      <c r="D38" s="49">
        <v>14</v>
      </c>
      <c r="E38" s="49">
        <f>C38+D38</f>
        <v>674</v>
      </c>
    </row>
    <row r="39" spans="1:5" ht="18" customHeight="1" thickTop="1" thickBot="1" x14ac:dyDescent="0.35">
      <c r="A39" s="120" t="s">
        <v>267</v>
      </c>
      <c r="B39" s="13" t="s">
        <v>268</v>
      </c>
      <c r="C39" s="119">
        <f t="shared" ref="C39:D39" si="11">SUM(C40:C42)</f>
        <v>931</v>
      </c>
      <c r="D39" s="119">
        <f t="shared" si="11"/>
        <v>11</v>
      </c>
      <c r="E39" s="119">
        <f>SUM(E40:E42)</f>
        <v>942</v>
      </c>
    </row>
    <row r="40" spans="1:5" ht="18" customHeight="1" thickTop="1" thickBot="1" x14ac:dyDescent="0.25">
      <c r="A40" s="5" t="s">
        <v>30</v>
      </c>
      <c r="B40" s="6" t="s">
        <v>31</v>
      </c>
      <c r="C40" s="49">
        <v>906</v>
      </c>
      <c r="D40" s="49">
        <v>11</v>
      </c>
      <c r="E40" s="49">
        <f t="shared" ref="E40:E42" si="12">C40+D40</f>
        <v>917</v>
      </c>
    </row>
    <row r="41" spans="1:5" ht="18" customHeight="1" thickTop="1" thickBot="1" x14ac:dyDescent="0.25">
      <c r="A41" s="5" t="s">
        <v>32</v>
      </c>
      <c r="B41" s="6" t="s">
        <v>33</v>
      </c>
      <c r="C41" s="49">
        <v>0</v>
      </c>
      <c r="D41" s="49"/>
      <c r="E41" s="49">
        <f t="shared" si="12"/>
        <v>0</v>
      </c>
    </row>
    <row r="42" spans="1:5" ht="18" customHeight="1" thickTop="1" thickBot="1" x14ac:dyDescent="0.25">
      <c r="A42" s="5" t="s">
        <v>34</v>
      </c>
      <c r="B42" s="6" t="s">
        <v>35</v>
      </c>
      <c r="C42" s="49">
        <v>25</v>
      </c>
      <c r="D42" s="49"/>
      <c r="E42" s="49">
        <f t="shared" si="12"/>
        <v>25</v>
      </c>
    </row>
    <row r="43" spans="1:5" ht="18" customHeight="1" thickTop="1" thickBot="1" x14ac:dyDescent="0.35">
      <c r="A43" s="120" t="s">
        <v>36</v>
      </c>
      <c r="B43" s="13" t="s">
        <v>37</v>
      </c>
      <c r="C43" s="119">
        <f t="shared" ref="C43:D43" si="13">SUM(C44:C45)</f>
        <v>58</v>
      </c>
      <c r="D43" s="119">
        <f t="shared" si="13"/>
        <v>0</v>
      </c>
      <c r="E43" s="119">
        <f>SUM(E44:E45)</f>
        <v>58</v>
      </c>
    </row>
    <row r="44" spans="1:5" ht="18" customHeight="1" thickTop="1" thickBot="1" x14ac:dyDescent="0.25">
      <c r="A44" s="5" t="s">
        <v>106</v>
      </c>
      <c r="B44" s="6" t="s">
        <v>107</v>
      </c>
      <c r="C44" s="49">
        <v>58</v>
      </c>
      <c r="D44" s="70"/>
      <c r="E44" s="49">
        <f>C44+D44</f>
        <v>58</v>
      </c>
    </row>
    <row r="45" spans="1:5" ht="18" customHeight="1" thickTop="1" thickBot="1" x14ac:dyDescent="0.25">
      <c r="A45" s="5" t="s">
        <v>108</v>
      </c>
      <c r="B45" s="6" t="s">
        <v>109</v>
      </c>
      <c r="C45" s="49">
        <v>0</v>
      </c>
      <c r="D45" s="49"/>
      <c r="E45" s="49">
        <f t="shared" ref="E45" si="14">C45+D45</f>
        <v>0</v>
      </c>
    </row>
    <row r="46" spans="1:5" ht="18" customHeight="1" thickTop="1" thickBot="1" x14ac:dyDescent="0.35">
      <c r="A46" s="120" t="s">
        <v>38</v>
      </c>
      <c r="B46" s="13" t="s">
        <v>39</v>
      </c>
      <c r="C46" s="119">
        <f t="shared" ref="C46:D46" si="15">SUM(C47:C48)</f>
        <v>9</v>
      </c>
      <c r="D46" s="119">
        <f t="shared" si="15"/>
        <v>0</v>
      </c>
      <c r="E46" s="119">
        <f>SUM(E47:E48)</f>
        <v>9</v>
      </c>
    </row>
    <row r="47" spans="1:5" ht="18" customHeight="1" thickTop="1" thickBot="1" x14ac:dyDescent="0.35">
      <c r="A47" s="14" t="s">
        <v>110</v>
      </c>
      <c r="B47" s="6" t="s">
        <v>111</v>
      </c>
      <c r="C47" s="53">
        <v>0</v>
      </c>
      <c r="D47" s="72"/>
      <c r="E47" s="53">
        <f t="shared" ref="E47:E48" si="16">C47+D47</f>
        <v>0</v>
      </c>
    </row>
    <row r="48" spans="1:5" ht="18" customHeight="1" thickTop="1" thickBot="1" x14ac:dyDescent="0.35">
      <c r="A48" s="14" t="s">
        <v>112</v>
      </c>
      <c r="B48" s="6" t="s">
        <v>113</v>
      </c>
      <c r="C48" s="49">
        <v>9</v>
      </c>
      <c r="D48" s="49"/>
      <c r="E48" s="49">
        <f t="shared" si="16"/>
        <v>9</v>
      </c>
    </row>
    <row r="49" spans="1:5" ht="18" customHeight="1" thickTop="1" thickBot="1" x14ac:dyDescent="0.25">
      <c r="A49" s="7" t="s">
        <v>40</v>
      </c>
      <c r="B49" s="8" t="s">
        <v>41</v>
      </c>
      <c r="C49" s="50">
        <v>-1254</v>
      </c>
      <c r="D49" s="50">
        <v>-15</v>
      </c>
      <c r="E49" s="50">
        <f>C49+D49</f>
        <v>-1269</v>
      </c>
    </row>
    <row r="50" spans="1:5" ht="18" customHeight="1" thickTop="1" thickBot="1" x14ac:dyDescent="0.25">
      <c r="A50" s="5" t="s">
        <v>42</v>
      </c>
      <c r="B50" s="6" t="s">
        <v>43</v>
      </c>
      <c r="C50" s="49">
        <f>-C49</f>
        <v>1254</v>
      </c>
      <c r="D50" s="49">
        <f>-D49</f>
        <v>15</v>
      </c>
      <c r="E50" s="49">
        <f>C50+D50</f>
        <v>1269</v>
      </c>
    </row>
    <row r="51" spans="1:5" ht="18" customHeight="1" thickTop="1" thickBot="1" x14ac:dyDescent="0.25">
      <c r="A51" s="3" t="s">
        <v>44</v>
      </c>
      <c r="B51" s="4" t="s">
        <v>45</v>
      </c>
      <c r="C51" s="48">
        <v>0</v>
      </c>
      <c r="D51" s="48">
        <f t="shared" ref="D51" si="17">D52</f>
        <v>0</v>
      </c>
      <c r="E51" s="48">
        <f>E52</f>
        <v>0</v>
      </c>
    </row>
    <row r="52" spans="1:5" ht="18" customHeight="1" thickTop="1" thickBot="1" x14ac:dyDescent="0.25">
      <c r="A52" s="5" t="s">
        <v>46</v>
      </c>
      <c r="B52" s="6" t="s">
        <v>47</v>
      </c>
      <c r="C52" s="49">
        <v>0</v>
      </c>
      <c r="D52" s="49"/>
      <c r="E52" s="49">
        <f>C52+D52</f>
        <v>0</v>
      </c>
    </row>
    <row r="53" spans="1:5" ht="18" customHeight="1" thickTop="1" thickBot="1" x14ac:dyDescent="0.25">
      <c r="A53" s="3" t="s">
        <v>48</v>
      </c>
      <c r="B53" s="4" t="s">
        <v>49</v>
      </c>
      <c r="C53" s="48">
        <v>0</v>
      </c>
      <c r="D53" s="48">
        <f t="shared" ref="D53" si="18">SUM(D54:D55)</f>
        <v>0</v>
      </c>
      <c r="E53" s="48">
        <f>SUM(E54:E55)</f>
        <v>0</v>
      </c>
    </row>
    <row r="54" spans="1:5" ht="18" customHeight="1" thickTop="1" thickBot="1" x14ac:dyDescent="0.25">
      <c r="A54" s="5" t="s">
        <v>50</v>
      </c>
      <c r="B54" s="6" t="s">
        <v>51</v>
      </c>
      <c r="C54" s="49">
        <v>0</v>
      </c>
      <c r="D54" s="49"/>
      <c r="E54" s="49">
        <f t="shared" ref="E54:E55" si="19">C54+D54</f>
        <v>0</v>
      </c>
    </row>
    <row r="55" spans="1:5" ht="18" customHeight="1" thickTop="1" thickBot="1" x14ac:dyDescent="0.25">
      <c r="A55" s="5" t="s">
        <v>52</v>
      </c>
      <c r="B55" s="6" t="s">
        <v>53</v>
      </c>
      <c r="C55" s="131">
        <v>0</v>
      </c>
      <c r="D55" s="131"/>
      <c r="E55" s="131">
        <f t="shared" si="19"/>
        <v>0</v>
      </c>
    </row>
    <row r="56" spans="1:5" ht="18" customHeight="1" thickTop="1" thickBot="1" x14ac:dyDescent="0.25">
      <c r="A56" s="3" t="s">
        <v>54</v>
      </c>
      <c r="B56" s="130" t="s">
        <v>55</v>
      </c>
      <c r="C56" s="48">
        <f>C57+C70+C77</f>
        <v>20355</v>
      </c>
      <c r="D56" s="48">
        <f>D57+D70+D77</f>
        <v>0</v>
      </c>
      <c r="E56" s="48">
        <f>E57+E70+E77</f>
        <v>20355</v>
      </c>
    </row>
    <row r="57" spans="1:5" ht="18" customHeight="1" thickTop="1" thickBot="1" x14ac:dyDescent="0.35">
      <c r="A57" s="120" t="s">
        <v>56</v>
      </c>
      <c r="B57" s="13" t="s">
        <v>57</v>
      </c>
      <c r="C57" s="132">
        <f t="shared" ref="C57:D57" si="20">SUM(C58:C64)+C67</f>
        <v>20085</v>
      </c>
      <c r="D57" s="132">
        <f t="shared" si="20"/>
        <v>0</v>
      </c>
      <c r="E57" s="132">
        <f>SUM(E58:E64)+E67</f>
        <v>20085</v>
      </c>
    </row>
    <row r="58" spans="1:5" ht="18" customHeight="1" thickTop="1" thickBot="1" x14ac:dyDescent="0.25">
      <c r="A58" s="5" t="s">
        <v>205</v>
      </c>
      <c r="B58" s="6" t="s">
        <v>209</v>
      </c>
      <c r="C58" s="49">
        <v>0</v>
      </c>
      <c r="D58" s="49"/>
      <c r="E58" s="49">
        <f t="shared" ref="E58:E63" si="21">C58+D58</f>
        <v>0</v>
      </c>
    </row>
    <row r="59" spans="1:5" ht="18" customHeight="1" thickTop="1" thickBot="1" x14ac:dyDescent="0.25">
      <c r="A59" s="9" t="s">
        <v>58</v>
      </c>
      <c r="B59" s="6" t="s">
        <v>59</v>
      </c>
      <c r="C59" s="49">
        <v>0</v>
      </c>
      <c r="D59" s="49"/>
      <c r="E59" s="49">
        <f t="shared" si="21"/>
        <v>0</v>
      </c>
    </row>
    <row r="60" spans="1:5" ht="18" customHeight="1" thickTop="1" thickBot="1" x14ac:dyDescent="0.25">
      <c r="A60" s="9" t="s">
        <v>60</v>
      </c>
      <c r="B60" s="6" t="s">
        <v>61</v>
      </c>
      <c r="C60" s="49">
        <v>0</v>
      </c>
      <c r="D60" s="49"/>
      <c r="E60" s="49">
        <f t="shared" si="21"/>
        <v>0</v>
      </c>
    </row>
    <row r="61" spans="1:5" ht="18" customHeight="1" thickTop="1" thickBot="1" x14ac:dyDescent="0.25">
      <c r="A61" s="5" t="s">
        <v>62</v>
      </c>
      <c r="B61" s="6" t="s">
        <v>63</v>
      </c>
      <c r="C61" s="49">
        <v>64</v>
      </c>
      <c r="D61" s="49"/>
      <c r="E61" s="49">
        <f t="shared" si="21"/>
        <v>64</v>
      </c>
    </row>
    <row r="62" spans="1:5" ht="18" customHeight="1" thickTop="1" thickBot="1" x14ac:dyDescent="0.25">
      <c r="A62" s="5" t="s">
        <v>64</v>
      </c>
      <c r="B62" s="6" t="s">
        <v>65</v>
      </c>
      <c r="C62" s="49"/>
      <c r="D62" s="50"/>
      <c r="E62" s="49">
        <f t="shared" si="21"/>
        <v>0</v>
      </c>
    </row>
    <row r="63" spans="1:5" ht="18" customHeight="1" thickTop="1" thickBot="1" x14ac:dyDescent="0.35">
      <c r="A63" s="120" t="s">
        <v>264</v>
      </c>
      <c r="B63" s="13" t="s">
        <v>266</v>
      </c>
      <c r="C63" s="119">
        <v>15335</v>
      </c>
      <c r="D63" s="119"/>
      <c r="E63" s="119">
        <f t="shared" si="21"/>
        <v>15335</v>
      </c>
    </row>
    <row r="64" spans="1:5" ht="18" customHeight="1" thickTop="1" thickBot="1" x14ac:dyDescent="0.35">
      <c r="A64" s="120" t="s">
        <v>259</v>
      </c>
      <c r="B64" s="13" t="s">
        <v>262</v>
      </c>
      <c r="C64" s="119">
        <f t="shared" ref="C64:D64" si="22">SUM(C65:C66)</f>
        <v>0</v>
      </c>
      <c r="D64" s="119">
        <f t="shared" si="22"/>
        <v>0</v>
      </c>
      <c r="E64" s="119">
        <f>SUM(E65:E66)</f>
        <v>0</v>
      </c>
    </row>
    <row r="65" spans="1:5" ht="18" customHeight="1" thickTop="1" thickBot="1" x14ac:dyDescent="0.25">
      <c r="A65" s="5" t="s">
        <v>261</v>
      </c>
      <c r="B65" s="6" t="s">
        <v>276</v>
      </c>
      <c r="C65" s="49"/>
      <c r="D65" s="49"/>
      <c r="E65" s="49">
        <f>C65+D65</f>
        <v>0</v>
      </c>
    </row>
    <row r="66" spans="1:5" ht="18" customHeight="1" thickTop="1" thickBot="1" x14ac:dyDescent="0.25">
      <c r="A66" s="5" t="s">
        <v>272</v>
      </c>
      <c r="B66" s="6" t="s">
        <v>278</v>
      </c>
      <c r="C66" s="49"/>
      <c r="D66" s="49"/>
      <c r="E66" s="49">
        <f>C66+D66</f>
        <v>0</v>
      </c>
    </row>
    <row r="67" spans="1:5" ht="18" customHeight="1" thickTop="1" thickBot="1" x14ac:dyDescent="0.25">
      <c r="A67" s="101" t="s">
        <v>269</v>
      </c>
      <c r="B67" s="102" t="s">
        <v>273</v>
      </c>
      <c r="C67" s="103">
        <f t="shared" ref="C67:E67" si="23">SUM(C68:C69)</f>
        <v>4686</v>
      </c>
      <c r="D67" s="103">
        <f t="shared" si="23"/>
        <v>0</v>
      </c>
      <c r="E67" s="103">
        <f t="shared" si="23"/>
        <v>4686</v>
      </c>
    </row>
    <row r="68" spans="1:5" ht="18" customHeight="1" thickTop="1" thickBot="1" x14ac:dyDescent="0.25">
      <c r="A68" s="9" t="s">
        <v>270</v>
      </c>
      <c r="B68" s="6" t="s">
        <v>274</v>
      </c>
      <c r="C68" s="49">
        <v>3937</v>
      </c>
      <c r="D68" s="49"/>
      <c r="E68" s="49">
        <f t="shared" ref="E68:E69" si="24">C68+D68</f>
        <v>3937</v>
      </c>
    </row>
    <row r="69" spans="1:5" ht="18" customHeight="1" thickTop="1" thickBot="1" x14ac:dyDescent="0.25">
      <c r="A69" s="9" t="s">
        <v>272</v>
      </c>
      <c r="B69" s="6" t="s">
        <v>275</v>
      </c>
      <c r="C69" s="49">
        <v>749</v>
      </c>
      <c r="D69" s="49"/>
      <c r="E69" s="49">
        <f t="shared" si="24"/>
        <v>749</v>
      </c>
    </row>
    <row r="70" spans="1:5" ht="18" customHeight="1" thickTop="1" thickBot="1" x14ac:dyDescent="0.35">
      <c r="A70" s="120" t="s">
        <v>66</v>
      </c>
      <c r="B70" s="13" t="s">
        <v>67</v>
      </c>
      <c r="C70" s="119">
        <f t="shared" ref="C70:E70" si="25">SUM(C71:C73)</f>
        <v>270</v>
      </c>
      <c r="D70" s="119">
        <f t="shared" si="25"/>
        <v>0</v>
      </c>
      <c r="E70" s="119">
        <f t="shared" si="25"/>
        <v>270</v>
      </c>
    </row>
    <row r="71" spans="1:5" ht="18" customHeight="1" thickTop="1" thickBot="1" x14ac:dyDescent="0.25">
      <c r="A71" s="9" t="s">
        <v>248</v>
      </c>
      <c r="B71" s="6" t="s">
        <v>249</v>
      </c>
      <c r="C71" s="49"/>
      <c r="D71" s="49"/>
      <c r="E71" s="49">
        <f t="shared" ref="E71:E73" si="26">C71+D71</f>
        <v>0</v>
      </c>
    </row>
    <row r="72" spans="1:5" ht="18" customHeight="1" thickTop="1" thickBot="1" x14ac:dyDescent="0.25">
      <c r="A72" s="9" t="s">
        <v>68</v>
      </c>
      <c r="B72" s="6" t="s">
        <v>69</v>
      </c>
      <c r="C72" s="49"/>
      <c r="D72" s="49"/>
      <c r="E72" s="49">
        <f t="shared" si="26"/>
        <v>0</v>
      </c>
    </row>
    <row r="73" spans="1:5" ht="18" customHeight="1" thickTop="1" thickBot="1" x14ac:dyDescent="0.25">
      <c r="A73" s="9" t="s">
        <v>203</v>
      </c>
      <c r="B73" s="6" t="s">
        <v>204</v>
      </c>
      <c r="C73" s="49">
        <v>270</v>
      </c>
      <c r="D73" s="49"/>
      <c r="E73" s="49">
        <f t="shared" si="26"/>
        <v>270</v>
      </c>
    </row>
    <row r="74" spans="1:5" ht="18" customHeight="1" thickTop="1" thickBot="1" x14ac:dyDescent="0.35">
      <c r="A74" s="120" t="s">
        <v>70</v>
      </c>
      <c r="B74" s="13" t="s">
        <v>124</v>
      </c>
      <c r="C74" s="54">
        <v>0</v>
      </c>
      <c r="D74" s="54">
        <f t="shared" ref="D74" si="27">SUM(D75:D76)</f>
        <v>0</v>
      </c>
      <c r="E74" s="54">
        <f>SUM(E75:E76)</f>
        <v>0</v>
      </c>
    </row>
    <row r="75" spans="1:5" ht="18" customHeight="1" thickTop="1" thickBot="1" x14ac:dyDescent="0.25">
      <c r="A75" s="9" t="s">
        <v>125</v>
      </c>
      <c r="B75" s="6" t="s">
        <v>126</v>
      </c>
      <c r="C75" s="49">
        <v>0</v>
      </c>
      <c r="D75" s="49"/>
      <c r="E75" s="49">
        <f t="shared" ref="E75:E76" si="28">C75+D75</f>
        <v>0</v>
      </c>
    </row>
    <row r="76" spans="1:5" ht="18" customHeight="1" thickTop="1" thickBot="1" x14ac:dyDescent="0.25">
      <c r="A76" s="9" t="s">
        <v>127</v>
      </c>
      <c r="B76" s="6" t="s">
        <v>128</v>
      </c>
      <c r="C76" s="49">
        <v>0</v>
      </c>
      <c r="D76" s="49"/>
      <c r="E76" s="49">
        <f t="shared" si="28"/>
        <v>0</v>
      </c>
    </row>
    <row r="77" spans="1:5" ht="18" customHeight="1" thickTop="1" thickBot="1" x14ac:dyDescent="0.35">
      <c r="A77" s="120" t="s">
        <v>72</v>
      </c>
      <c r="B77" s="13" t="s">
        <v>73</v>
      </c>
      <c r="C77" s="119">
        <f t="shared" ref="C77:E77" si="29">SUM(C78:C81)</f>
        <v>0</v>
      </c>
      <c r="D77" s="119">
        <f t="shared" si="29"/>
        <v>0</v>
      </c>
      <c r="E77" s="119">
        <f t="shared" si="29"/>
        <v>0</v>
      </c>
    </row>
    <row r="78" spans="1:5" ht="18" customHeight="1" thickTop="1" thickBot="1" x14ac:dyDescent="0.25">
      <c r="A78" s="9" t="s">
        <v>125</v>
      </c>
      <c r="B78" s="6" t="s">
        <v>130</v>
      </c>
      <c r="C78" s="49"/>
      <c r="D78" s="49"/>
      <c r="E78" s="49">
        <f t="shared" ref="E78:E81" si="30">C78+D78</f>
        <v>0</v>
      </c>
    </row>
    <row r="79" spans="1:5" ht="18" customHeight="1" thickTop="1" thickBot="1" x14ac:dyDescent="0.25">
      <c r="A79" s="9" t="s">
        <v>131</v>
      </c>
      <c r="B79" s="6" t="s">
        <v>132</v>
      </c>
      <c r="C79" s="49">
        <v>0</v>
      </c>
      <c r="D79" s="49"/>
      <c r="E79" s="49">
        <f t="shared" si="30"/>
        <v>0</v>
      </c>
    </row>
    <row r="80" spans="1:5" ht="18" customHeight="1" thickTop="1" thickBot="1" x14ac:dyDescent="0.25">
      <c r="A80" s="9" t="s">
        <v>127</v>
      </c>
      <c r="B80" s="6" t="s">
        <v>133</v>
      </c>
      <c r="C80" s="49">
        <v>0</v>
      </c>
      <c r="D80" s="49"/>
      <c r="E80" s="49">
        <f t="shared" si="30"/>
        <v>0</v>
      </c>
    </row>
    <row r="81" spans="1:5" ht="18" customHeight="1" thickTop="1" thickBot="1" x14ac:dyDescent="0.25">
      <c r="A81" s="9" t="s">
        <v>134</v>
      </c>
      <c r="B81" s="6" t="s">
        <v>135</v>
      </c>
      <c r="C81" s="49">
        <v>0</v>
      </c>
      <c r="D81" s="49"/>
      <c r="E81" s="49">
        <f t="shared" si="30"/>
        <v>0</v>
      </c>
    </row>
    <row r="82" spans="1:5" ht="18" customHeight="1" thickTop="1" thickBot="1" x14ac:dyDescent="0.35">
      <c r="A82" s="19" t="s">
        <v>136</v>
      </c>
      <c r="B82" s="20">
        <v>4902</v>
      </c>
      <c r="C82" s="56">
        <f t="shared" ref="C82:D82" si="31">C83+C84+C85+C86+C87+C90+C91+C96+C100+C105+C109</f>
        <v>27389</v>
      </c>
      <c r="D82" s="56">
        <f t="shared" si="31"/>
        <v>99</v>
      </c>
      <c r="E82" s="56">
        <f>E83+E84+E85+E86+E87+E90+E91+E96+E100+E105+E109</f>
        <v>27488</v>
      </c>
    </row>
    <row r="83" spans="1:5" ht="18" customHeight="1" thickTop="1" thickBot="1" x14ac:dyDescent="0.35">
      <c r="A83" s="43" t="s">
        <v>137</v>
      </c>
      <c r="B83" s="21">
        <v>51020103</v>
      </c>
      <c r="C83" s="57">
        <v>4031</v>
      </c>
      <c r="D83" s="123">
        <v>50</v>
      </c>
      <c r="E83" s="57">
        <f>C83+D83</f>
        <v>4081</v>
      </c>
    </row>
    <row r="84" spans="1:5" ht="18" customHeight="1" thickTop="1" thickBot="1" x14ac:dyDescent="0.35">
      <c r="A84" s="43" t="s">
        <v>138</v>
      </c>
      <c r="B84" s="21">
        <v>540250</v>
      </c>
      <c r="C84" s="57">
        <v>0</v>
      </c>
      <c r="D84" s="124"/>
      <c r="E84" s="57">
        <f t="shared" ref="E84:E85" si="32">C84+D84</f>
        <v>0</v>
      </c>
    </row>
    <row r="85" spans="1:5" ht="18" customHeight="1" thickTop="1" thickBot="1" x14ac:dyDescent="0.35">
      <c r="A85" s="43" t="s">
        <v>139</v>
      </c>
      <c r="B85" s="21">
        <v>550230</v>
      </c>
      <c r="C85" s="57">
        <v>48</v>
      </c>
      <c r="D85" s="124"/>
      <c r="E85" s="57">
        <f t="shared" si="32"/>
        <v>48</v>
      </c>
    </row>
    <row r="86" spans="1:5" ht="18" customHeight="1" thickTop="1" thickBot="1" x14ac:dyDescent="0.35">
      <c r="A86" s="43" t="s">
        <v>213</v>
      </c>
      <c r="B86" s="21">
        <v>6102</v>
      </c>
      <c r="C86" s="57">
        <v>91</v>
      </c>
      <c r="D86" s="124"/>
      <c r="E86" s="57">
        <f>C86+D86</f>
        <v>91</v>
      </c>
    </row>
    <row r="87" spans="1:5" ht="18" customHeight="1" thickTop="1" thickBot="1" x14ac:dyDescent="0.35">
      <c r="A87" s="43" t="s">
        <v>141</v>
      </c>
      <c r="B87" s="21">
        <v>6502</v>
      </c>
      <c r="C87" s="124">
        <f t="shared" ref="C87:D87" si="33">SUM(C88:C89)</f>
        <v>940</v>
      </c>
      <c r="D87" s="124">
        <f t="shared" si="33"/>
        <v>0</v>
      </c>
      <c r="E87" s="124">
        <f>SUM(E88:E89)</f>
        <v>940</v>
      </c>
    </row>
    <row r="88" spans="1:5" ht="18" customHeight="1" thickTop="1" thickBot="1" x14ac:dyDescent="0.3">
      <c r="A88" s="22" t="s">
        <v>142</v>
      </c>
      <c r="B88" s="23">
        <v>65020401</v>
      </c>
      <c r="C88" s="68">
        <v>937</v>
      </c>
      <c r="D88" s="73"/>
      <c r="E88" s="68">
        <f t="shared" ref="E88:E89" si="34">C88+D88</f>
        <v>937</v>
      </c>
    </row>
    <row r="89" spans="1:5" ht="18" customHeight="1" thickTop="1" thickBot="1" x14ac:dyDescent="0.3">
      <c r="A89" s="22" t="s">
        <v>143</v>
      </c>
      <c r="B89" s="23">
        <v>650250</v>
      </c>
      <c r="C89" s="58">
        <v>3</v>
      </c>
      <c r="D89" s="73"/>
      <c r="E89" s="58">
        <f t="shared" si="34"/>
        <v>3</v>
      </c>
    </row>
    <row r="90" spans="1:5" ht="18" customHeight="1" thickTop="1" thickBot="1" x14ac:dyDescent="0.3">
      <c r="A90" s="125" t="s">
        <v>144</v>
      </c>
      <c r="B90" s="126">
        <v>66025050</v>
      </c>
      <c r="C90" s="124">
        <v>4</v>
      </c>
      <c r="D90" s="123"/>
      <c r="E90" s="124">
        <f>C90+D90</f>
        <v>4</v>
      </c>
    </row>
    <row r="91" spans="1:5" ht="18" customHeight="1" thickTop="1" thickBot="1" x14ac:dyDescent="0.35">
      <c r="A91" s="43" t="s">
        <v>145</v>
      </c>
      <c r="B91" s="21">
        <v>6702</v>
      </c>
      <c r="C91" s="124">
        <f t="shared" ref="C91:D91" si="35">SUM(C92:C95)</f>
        <v>2361</v>
      </c>
      <c r="D91" s="124">
        <f t="shared" si="35"/>
        <v>8</v>
      </c>
      <c r="E91" s="124">
        <f>SUM(E92:E95)</f>
        <v>2369</v>
      </c>
    </row>
    <row r="92" spans="1:5" ht="18" customHeight="1" thickTop="1" thickBot="1" x14ac:dyDescent="0.3">
      <c r="A92" s="22" t="s">
        <v>146</v>
      </c>
      <c r="B92" s="23">
        <v>67020307</v>
      </c>
      <c r="C92" s="58">
        <v>2093</v>
      </c>
      <c r="D92" s="73">
        <v>8</v>
      </c>
      <c r="E92" s="58">
        <f>C92+D92</f>
        <v>2101</v>
      </c>
    </row>
    <row r="93" spans="1:5" ht="18" customHeight="1" thickTop="1" thickBot="1" x14ac:dyDescent="0.3">
      <c r="A93" s="24" t="s">
        <v>147</v>
      </c>
      <c r="B93" s="25">
        <v>67020312</v>
      </c>
      <c r="C93" s="58">
        <v>0</v>
      </c>
      <c r="D93" s="58"/>
      <c r="E93" s="58">
        <f t="shared" ref="E93:E95" si="36">C93+D93</f>
        <v>0</v>
      </c>
    </row>
    <row r="94" spans="1:5" ht="18" customHeight="1" thickTop="1" thickBot="1" x14ac:dyDescent="0.3">
      <c r="A94" s="24" t="s">
        <v>240</v>
      </c>
      <c r="B94" s="25">
        <v>67020501</v>
      </c>
      <c r="C94" s="58">
        <v>232</v>
      </c>
      <c r="D94" s="73"/>
      <c r="E94" s="58">
        <f t="shared" si="36"/>
        <v>232</v>
      </c>
    </row>
    <row r="95" spans="1:5" ht="18" customHeight="1" thickTop="1" thickBot="1" x14ac:dyDescent="0.3">
      <c r="A95" s="24" t="s">
        <v>235</v>
      </c>
      <c r="B95" s="25">
        <v>670250</v>
      </c>
      <c r="C95" s="58">
        <v>36</v>
      </c>
      <c r="D95" s="73"/>
      <c r="E95" s="58">
        <f t="shared" si="36"/>
        <v>36</v>
      </c>
    </row>
    <row r="96" spans="1:5" ht="18" customHeight="1" thickTop="1" thickBot="1" x14ac:dyDescent="0.35">
      <c r="A96" s="43" t="s">
        <v>148</v>
      </c>
      <c r="B96" s="26" t="s">
        <v>149</v>
      </c>
      <c r="C96" s="124">
        <f t="shared" ref="C96:D96" si="37">SUM(C97:C99)</f>
        <v>2750</v>
      </c>
      <c r="D96" s="124">
        <f t="shared" si="37"/>
        <v>0</v>
      </c>
      <c r="E96" s="124">
        <f>SUM(E97:E99)</f>
        <v>2750</v>
      </c>
    </row>
    <row r="97" spans="1:5" ht="18" customHeight="1" thickTop="1" thickBot="1" x14ac:dyDescent="0.3">
      <c r="A97" s="22" t="s">
        <v>150</v>
      </c>
      <c r="B97" s="23">
        <v>68020502</v>
      </c>
      <c r="C97" s="58">
        <v>2686</v>
      </c>
      <c r="D97" s="73"/>
      <c r="E97" s="58">
        <f t="shared" ref="E97:E99" si="38">C97+D97</f>
        <v>2686</v>
      </c>
    </row>
    <row r="98" spans="1:5" ht="18" customHeight="1" thickTop="1" thickBot="1" x14ac:dyDescent="0.3">
      <c r="A98" s="22" t="s">
        <v>151</v>
      </c>
      <c r="B98" s="23">
        <v>68021501</v>
      </c>
      <c r="C98" s="58">
        <v>64</v>
      </c>
      <c r="D98" s="81"/>
      <c r="E98" s="58">
        <f t="shared" si="38"/>
        <v>64</v>
      </c>
    </row>
    <row r="99" spans="1:5" ht="18" customHeight="1" thickTop="1" thickBot="1" x14ac:dyDescent="0.3">
      <c r="A99" s="24" t="s">
        <v>233</v>
      </c>
      <c r="B99" s="23">
        <v>68025050</v>
      </c>
      <c r="C99" s="58">
        <v>0</v>
      </c>
      <c r="D99" s="58"/>
      <c r="E99" s="58">
        <f t="shared" si="38"/>
        <v>0</v>
      </c>
    </row>
    <row r="100" spans="1:5" ht="18" customHeight="1" thickTop="1" thickBot="1" x14ac:dyDescent="0.35">
      <c r="A100" s="43" t="s">
        <v>152</v>
      </c>
      <c r="B100" s="21">
        <v>7002</v>
      </c>
      <c r="C100" s="124">
        <f t="shared" ref="C100:D100" si="39">SUM(C101:C104)</f>
        <v>413</v>
      </c>
      <c r="D100" s="124">
        <f t="shared" si="39"/>
        <v>35</v>
      </c>
      <c r="E100" s="124">
        <f>SUM(E101:E104)</f>
        <v>448</v>
      </c>
    </row>
    <row r="101" spans="1:5" ht="18" customHeight="1" thickTop="1" thickBot="1" x14ac:dyDescent="0.3">
      <c r="A101" s="22" t="s">
        <v>153</v>
      </c>
      <c r="B101" s="23">
        <v>70020501</v>
      </c>
      <c r="C101" s="58">
        <v>0</v>
      </c>
      <c r="D101" s="58"/>
      <c r="E101" s="58">
        <f t="shared" ref="E101:E104" si="40">C101+D101</f>
        <v>0</v>
      </c>
    </row>
    <row r="102" spans="1:5" ht="18" customHeight="1" thickTop="1" thickBot="1" x14ac:dyDescent="0.3">
      <c r="A102" s="22" t="s">
        <v>154</v>
      </c>
      <c r="B102" s="23">
        <v>700206</v>
      </c>
      <c r="C102" s="58">
        <v>138</v>
      </c>
      <c r="D102" s="73">
        <v>30</v>
      </c>
      <c r="E102" s="58">
        <f t="shared" si="40"/>
        <v>168</v>
      </c>
    </row>
    <row r="103" spans="1:5" ht="18" customHeight="1" thickTop="1" thickBot="1" x14ac:dyDescent="0.3">
      <c r="A103" s="22" t="s">
        <v>155</v>
      </c>
      <c r="B103" s="23">
        <v>700207</v>
      </c>
      <c r="C103" s="58"/>
      <c r="D103" s="58"/>
      <c r="E103" s="58">
        <f t="shared" si="40"/>
        <v>0</v>
      </c>
    </row>
    <row r="104" spans="1:5" ht="18" customHeight="1" thickTop="1" thickBot="1" x14ac:dyDescent="0.3">
      <c r="A104" s="22" t="s">
        <v>156</v>
      </c>
      <c r="B104" s="23">
        <v>700250</v>
      </c>
      <c r="C104" s="58">
        <v>275</v>
      </c>
      <c r="D104" s="73">
        <v>5</v>
      </c>
      <c r="E104" s="58">
        <f t="shared" si="40"/>
        <v>280</v>
      </c>
    </row>
    <row r="105" spans="1:5" ht="18" customHeight="1" thickTop="1" thickBot="1" x14ac:dyDescent="0.35">
      <c r="A105" s="43" t="s">
        <v>157</v>
      </c>
      <c r="B105" s="21">
        <v>7402</v>
      </c>
      <c r="C105" s="124">
        <f>SUM(C106:C108)</f>
        <v>7421</v>
      </c>
      <c r="D105" s="124">
        <f>SUM(D106:D108)</f>
        <v>0</v>
      </c>
      <c r="E105" s="124">
        <f>SUM(E106:E108)</f>
        <v>7421</v>
      </c>
    </row>
    <row r="106" spans="1:5" ht="18" customHeight="1" thickTop="1" thickBot="1" x14ac:dyDescent="0.3">
      <c r="A106" s="22" t="s">
        <v>158</v>
      </c>
      <c r="B106" s="23">
        <v>74020501</v>
      </c>
      <c r="C106" s="58">
        <v>5</v>
      </c>
      <c r="D106" s="73"/>
      <c r="E106" s="58">
        <f t="shared" ref="E106:E108" si="41">C106+D106</f>
        <v>5</v>
      </c>
    </row>
    <row r="107" spans="1:5" ht="18" customHeight="1" thickTop="1" thickBot="1" x14ac:dyDescent="0.3">
      <c r="A107" s="22" t="s">
        <v>159</v>
      </c>
      <c r="B107" s="23">
        <v>74020502</v>
      </c>
      <c r="C107" s="58">
        <v>18</v>
      </c>
      <c r="D107" s="73"/>
      <c r="E107" s="58">
        <f t="shared" si="41"/>
        <v>18</v>
      </c>
    </row>
    <row r="108" spans="1:5" ht="18" customHeight="1" thickTop="1" thickBot="1" x14ac:dyDescent="0.3">
      <c r="A108" s="22" t="s">
        <v>160</v>
      </c>
      <c r="B108" s="23">
        <v>740206</v>
      </c>
      <c r="C108" s="58">
        <v>7398</v>
      </c>
      <c r="D108" s="73"/>
      <c r="E108" s="58">
        <f t="shared" si="41"/>
        <v>7398</v>
      </c>
    </row>
    <row r="109" spans="1:5" ht="18" customHeight="1" thickTop="1" thickBot="1" x14ac:dyDescent="0.35">
      <c r="A109" s="43" t="s">
        <v>161</v>
      </c>
      <c r="B109" s="21">
        <v>84020301</v>
      </c>
      <c r="C109" s="124">
        <v>9330</v>
      </c>
      <c r="D109" s="124">
        <v>6</v>
      </c>
      <c r="E109" s="124">
        <f>C109+D109</f>
        <v>9336</v>
      </c>
    </row>
    <row r="110" spans="1:5" ht="18" customHeight="1" thickTop="1" thickBot="1" x14ac:dyDescent="0.35">
      <c r="A110" s="38" t="s">
        <v>193</v>
      </c>
      <c r="B110" s="39" t="s">
        <v>182</v>
      </c>
      <c r="C110" s="61">
        <f t="shared" ref="C110:D110" si="42">C10-C82</f>
        <v>-280</v>
      </c>
      <c r="D110" s="61">
        <f t="shared" si="42"/>
        <v>0</v>
      </c>
      <c r="E110" s="61">
        <f>E10-E82</f>
        <v>-280</v>
      </c>
    </row>
    <row r="111" spans="1:5" ht="18" customHeight="1" thickTop="1" thickBot="1" x14ac:dyDescent="0.35">
      <c r="A111" s="31" t="s">
        <v>194</v>
      </c>
      <c r="B111" s="25" t="s">
        <v>195</v>
      </c>
      <c r="C111" s="64"/>
      <c r="D111" s="64"/>
      <c r="E111" s="64"/>
    </row>
    <row r="112" spans="1:5" ht="18" customHeight="1" thickTop="1" x14ac:dyDescent="0.2">
      <c r="A112" s="213" t="s">
        <v>196</v>
      </c>
      <c r="B112" s="214"/>
      <c r="C112" s="214"/>
      <c r="D112" s="214"/>
      <c r="E112" s="215"/>
    </row>
    <row r="113" spans="1:5" ht="18" customHeight="1" x14ac:dyDescent="0.2">
      <c r="A113" s="216"/>
      <c r="B113" s="217"/>
      <c r="C113" s="217"/>
      <c r="D113" s="217"/>
      <c r="E113" s="218"/>
    </row>
    <row r="114" spans="1:5" ht="18" customHeight="1" thickBot="1" x14ac:dyDescent="0.35">
      <c r="A114" s="203"/>
      <c r="B114" s="204"/>
      <c r="C114" s="204"/>
      <c r="D114" s="204"/>
      <c r="E114" s="205"/>
    </row>
    <row r="115" spans="1:5" ht="18" customHeight="1" thickTop="1" thickBot="1" x14ac:dyDescent="0.3">
      <c r="A115" s="127" t="s">
        <v>193</v>
      </c>
      <c r="B115" s="128" t="s">
        <v>182</v>
      </c>
      <c r="C115" s="129">
        <v>-280</v>
      </c>
      <c r="D115" s="129"/>
      <c r="E115" s="129">
        <f>C115+D115</f>
        <v>-280</v>
      </c>
    </row>
    <row r="116" spans="1:5" ht="13.5" thickTop="1" x14ac:dyDescent="0.2"/>
  </sheetData>
  <mergeCells count="15">
    <mergeCell ref="A114:E114"/>
    <mergeCell ref="A1:C1"/>
    <mergeCell ref="D1:E1"/>
    <mergeCell ref="A2:C2"/>
    <mergeCell ref="D2:E2"/>
    <mergeCell ref="A3:C3"/>
    <mergeCell ref="A4:C4"/>
    <mergeCell ref="A5:E5"/>
    <mergeCell ref="A6:E6"/>
    <mergeCell ref="A7:A9"/>
    <mergeCell ref="B7:B9"/>
    <mergeCell ref="C7:C9"/>
    <mergeCell ref="D7:D9"/>
    <mergeCell ref="E7:E9"/>
    <mergeCell ref="A112:E113"/>
  </mergeCells>
  <printOptions horizontalCentered="1"/>
  <pageMargins left="0.59055118110236227" right="0.19685039370078741" top="0.78740157480314965" bottom="0.39370078740157483" header="0.31496062992125984" footer="0.31496062992125984"/>
  <pageSetup paperSize="9" scale="65" orientation="portrait" r:id="rId1"/>
  <headerFooter>
    <oddFooter>&amp;A&amp;RPagina &amp;P</oddFooter>
  </headerFooter>
  <rowBreaks count="1" manualBreakCount="1">
    <brk id="62" max="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transitionEvaluation="1">
    <tabColor rgb="FF00B0F0"/>
  </sheetPr>
  <dimension ref="A1:I236"/>
  <sheetViews>
    <sheetView showZeros="0" tabSelected="1" defaultGridColor="0" colorId="50" zoomScaleNormal="100" zoomScaleSheetLayoutView="80" workbookViewId="0">
      <pane ySplit="9" topLeftCell="A65" activePane="bottomLeft" state="frozen"/>
      <selection pane="bottomLeft" activeCell="Q73" sqref="Q73"/>
    </sheetView>
  </sheetViews>
  <sheetFormatPr defaultRowHeight="16.5" x14ac:dyDescent="0.3"/>
  <cols>
    <col min="1" max="1" width="93" style="40" customWidth="1"/>
    <col min="2" max="2" width="12.5703125" style="40" customWidth="1"/>
    <col min="3" max="3" width="12.28515625" style="40" customWidth="1"/>
    <col min="4" max="5" width="12.140625" style="40" customWidth="1"/>
    <col min="7" max="9" width="12.140625" style="40" customWidth="1"/>
  </cols>
  <sheetData>
    <row r="1" spans="1:9" ht="15.75" customHeight="1" thickTop="1" thickBot="1" x14ac:dyDescent="0.35">
      <c r="A1" s="190" t="s">
        <v>0</v>
      </c>
      <c r="B1" s="190"/>
      <c r="C1" s="190"/>
      <c r="D1" s="219" t="s">
        <v>210</v>
      </c>
      <c r="E1" s="220"/>
      <c r="G1"/>
      <c r="H1"/>
      <c r="I1"/>
    </row>
    <row r="2" spans="1:9" ht="12.75" customHeight="1" thickTop="1" x14ac:dyDescent="0.3">
      <c r="A2" s="190" t="s">
        <v>1</v>
      </c>
      <c r="B2" s="190"/>
      <c r="C2" s="190"/>
      <c r="D2" s="208" t="s">
        <v>211</v>
      </c>
      <c r="E2" s="208"/>
      <c r="G2"/>
      <c r="H2"/>
      <c r="I2"/>
    </row>
    <row r="3" spans="1:9" ht="12.75" customHeight="1" x14ac:dyDescent="0.3">
      <c r="A3" s="190" t="s">
        <v>2</v>
      </c>
      <c r="B3" s="190"/>
      <c r="C3" s="190"/>
      <c r="D3" s="44"/>
      <c r="E3" s="44"/>
      <c r="G3" s="44"/>
      <c r="H3" s="44"/>
      <c r="I3" s="44"/>
    </row>
    <row r="4" spans="1:9" ht="12.75" customHeight="1" x14ac:dyDescent="0.3">
      <c r="A4" s="190" t="s">
        <v>3</v>
      </c>
      <c r="B4" s="190"/>
      <c r="C4" s="190"/>
      <c r="D4" s="44"/>
      <c r="E4" s="44"/>
      <c r="G4" s="44"/>
      <c r="H4" s="44"/>
      <c r="I4" s="44"/>
    </row>
    <row r="5" spans="1:9" ht="30" customHeight="1" thickBot="1" x14ac:dyDescent="0.35">
      <c r="A5" s="193" t="s">
        <v>304</v>
      </c>
      <c r="B5" s="193"/>
      <c r="C5" s="193"/>
      <c r="D5" s="193"/>
      <c r="E5" s="193"/>
      <c r="G5"/>
      <c r="H5"/>
      <c r="I5"/>
    </row>
    <row r="6" spans="1:9" ht="17.25" customHeight="1" thickTop="1" x14ac:dyDescent="0.2">
      <c r="A6" s="194" t="s">
        <v>4</v>
      </c>
      <c r="B6" s="197" t="s">
        <v>5</v>
      </c>
      <c r="C6" s="197" t="s">
        <v>6</v>
      </c>
      <c r="D6" s="200" t="s">
        <v>298</v>
      </c>
      <c r="E6" s="197" t="s">
        <v>7</v>
      </c>
      <c r="G6" s="200"/>
      <c r="H6" s="200"/>
      <c r="I6" s="200"/>
    </row>
    <row r="7" spans="1:9" ht="20.100000000000001" customHeight="1" x14ac:dyDescent="0.2">
      <c r="A7" s="195"/>
      <c r="B7" s="198"/>
      <c r="C7" s="198"/>
      <c r="D7" s="201"/>
      <c r="E7" s="198"/>
      <c r="G7" s="201"/>
      <c r="H7" s="201"/>
      <c r="I7" s="201"/>
    </row>
    <row r="8" spans="1:9" ht="20.100000000000001" customHeight="1" thickBot="1" x14ac:dyDescent="0.25">
      <c r="A8" s="196"/>
      <c r="B8" s="199"/>
      <c r="C8" s="199"/>
      <c r="D8" s="202"/>
      <c r="E8" s="199"/>
      <c r="G8" s="202"/>
      <c r="H8" s="202"/>
      <c r="I8" s="202"/>
    </row>
    <row r="9" spans="1:9" ht="17.100000000000001" customHeight="1" thickTop="1" thickBot="1" x14ac:dyDescent="0.25">
      <c r="A9" s="1" t="s">
        <v>8</v>
      </c>
      <c r="B9" s="2" t="s">
        <v>9</v>
      </c>
      <c r="C9" s="82">
        <f>C10+C13+C15+C16+C17+C18+C27+C32+C47</f>
        <v>27109</v>
      </c>
      <c r="D9" s="139">
        <f>D10+D13+D15+D16+D17+D18+D27+D32+D47</f>
        <v>99</v>
      </c>
      <c r="E9" s="47">
        <f>E10+E13+E15+E16+E17+E18+E27+E32+E47</f>
        <v>27208</v>
      </c>
      <c r="G9" s="139">
        <f t="shared" ref="G9:I9" si="0">G10+G13+G15+G16+G17+G18+G27+G32+G47</f>
        <v>177</v>
      </c>
      <c r="H9" s="139">
        <f t="shared" si="0"/>
        <v>99</v>
      </c>
      <c r="I9" s="139">
        <f t="shared" si="0"/>
        <v>78</v>
      </c>
    </row>
    <row r="10" spans="1:9" ht="17.100000000000001" customHeight="1" thickTop="1" thickBot="1" x14ac:dyDescent="0.25">
      <c r="A10" s="3" t="s">
        <v>10</v>
      </c>
      <c r="B10" s="4" t="s">
        <v>11</v>
      </c>
      <c r="C10" s="48">
        <f>C11+C12</f>
        <v>1173</v>
      </c>
      <c r="D10" s="48">
        <f>D11+D12</f>
        <v>0</v>
      </c>
      <c r="E10" s="48">
        <f>E11+E12</f>
        <v>1173</v>
      </c>
      <c r="G10" s="48">
        <f t="shared" ref="G10:I10" si="1">G11+G12</f>
        <v>0</v>
      </c>
      <c r="H10" s="48">
        <f t="shared" si="1"/>
        <v>0</v>
      </c>
      <c r="I10" s="48">
        <f t="shared" si="1"/>
        <v>0</v>
      </c>
    </row>
    <row r="11" spans="1:9" ht="17.100000000000001" customHeight="1" thickTop="1" thickBot="1" x14ac:dyDescent="0.25">
      <c r="A11" s="5" t="s">
        <v>12</v>
      </c>
      <c r="B11" s="6" t="s">
        <v>13</v>
      </c>
      <c r="C11" s="49">
        <f t="shared" ref="C11" si="2">C49</f>
        <v>5</v>
      </c>
      <c r="D11" s="49">
        <f t="shared" ref="D11:D12" si="3">D49</f>
        <v>0</v>
      </c>
      <c r="E11" s="49">
        <f>E49</f>
        <v>5</v>
      </c>
      <c r="G11" s="49">
        <f t="shared" ref="G11:I12" si="4">G49</f>
        <v>0</v>
      </c>
      <c r="H11" s="49">
        <f t="shared" si="4"/>
        <v>0</v>
      </c>
      <c r="I11" s="49">
        <f t="shared" si="4"/>
        <v>0</v>
      </c>
    </row>
    <row r="12" spans="1:9" ht="17.100000000000001" customHeight="1" thickTop="1" thickBot="1" x14ac:dyDescent="0.25">
      <c r="A12" s="5" t="s">
        <v>14</v>
      </c>
      <c r="B12" s="6" t="s">
        <v>15</v>
      </c>
      <c r="C12" s="49">
        <f t="shared" ref="C12" si="5">C50</f>
        <v>1168</v>
      </c>
      <c r="D12" s="49">
        <f t="shared" si="3"/>
        <v>0</v>
      </c>
      <c r="E12" s="49">
        <f>E50</f>
        <v>1168</v>
      </c>
      <c r="G12" s="49">
        <f t="shared" si="4"/>
        <v>0</v>
      </c>
      <c r="H12" s="49">
        <f t="shared" si="4"/>
        <v>0</v>
      </c>
      <c r="I12" s="49">
        <f t="shared" si="4"/>
        <v>0</v>
      </c>
    </row>
    <row r="13" spans="1:9" ht="17.100000000000001" customHeight="1" thickTop="1" thickBot="1" x14ac:dyDescent="0.25">
      <c r="A13" s="3" t="s">
        <v>16</v>
      </c>
      <c r="B13" s="4" t="s">
        <v>17</v>
      </c>
      <c r="C13" s="48">
        <f>C14</f>
        <v>391</v>
      </c>
      <c r="D13" s="48">
        <f>D14</f>
        <v>47</v>
      </c>
      <c r="E13" s="48">
        <f>E14</f>
        <v>438</v>
      </c>
      <c r="G13" s="48">
        <f t="shared" ref="G13:I13" si="6">G14</f>
        <v>67</v>
      </c>
      <c r="H13" s="48">
        <f t="shared" si="6"/>
        <v>47</v>
      </c>
      <c r="I13" s="48">
        <f t="shared" si="6"/>
        <v>20</v>
      </c>
    </row>
    <row r="14" spans="1:9" ht="17.100000000000001" customHeight="1" thickTop="1" thickBot="1" x14ac:dyDescent="0.25">
      <c r="A14" s="5" t="s">
        <v>18</v>
      </c>
      <c r="B14" s="6" t="s">
        <v>19</v>
      </c>
      <c r="C14" s="49">
        <f>C54</f>
        <v>391</v>
      </c>
      <c r="D14" s="49">
        <f>D54</f>
        <v>47</v>
      </c>
      <c r="E14" s="49">
        <f>E54</f>
        <v>438</v>
      </c>
      <c r="G14" s="49">
        <f t="shared" ref="G14:I14" si="7">G54</f>
        <v>67</v>
      </c>
      <c r="H14" s="49">
        <f t="shared" si="7"/>
        <v>47</v>
      </c>
      <c r="I14" s="49">
        <f t="shared" si="7"/>
        <v>20</v>
      </c>
    </row>
    <row r="15" spans="1:9" ht="17.100000000000001" customHeight="1" thickTop="1" thickBot="1" x14ac:dyDescent="0.25">
      <c r="A15" s="3" t="s">
        <v>20</v>
      </c>
      <c r="B15" s="4" t="s">
        <v>21</v>
      </c>
      <c r="C15" s="69">
        <f>C62</f>
        <v>3268</v>
      </c>
      <c r="D15" s="69">
        <f>D62</f>
        <v>0</v>
      </c>
      <c r="E15" s="69">
        <f>E62</f>
        <v>3268</v>
      </c>
      <c r="G15" s="69">
        <f t="shared" ref="G15:I15" si="8">G62</f>
        <v>0</v>
      </c>
      <c r="H15" s="69">
        <f t="shared" si="8"/>
        <v>0</v>
      </c>
      <c r="I15" s="69">
        <f t="shared" si="8"/>
        <v>0</v>
      </c>
    </row>
    <row r="16" spans="1:9" ht="17.100000000000001" customHeight="1" thickTop="1" thickBot="1" x14ac:dyDescent="0.25">
      <c r="A16" s="3" t="s">
        <v>22</v>
      </c>
      <c r="B16" s="4" t="s">
        <v>23</v>
      </c>
      <c r="C16" s="48">
        <f>C66</f>
        <v>223</v>
      </c>
      <c r="D16" s="48">
        <f>D66</f>
        <v>21</v>
      </c>
      <c r="E16" s="48">
        <f>E66</f>
        <v>244</v>
      </c>
      <c r="G16" s="48">
        <f t="shared" ref="G16:I16" si="9">G66</f>
        <v>69</v>
      </c>
      <c r="H16" s="48">
        <f t="shared" si="9"/>
        <v>21</v>
      </c>
      <c r="I16" s="48">
        <f t="shared" si="9"/>
        <v>48</v>
      </c>
    </row>
    <row r="17" spans="1:9" ht="17.100000000000001" customHeight="1" thickTop="1" thickBot="1" x14ac:dyDescent="0.25">
      <c r="A17" s="3" t="s">
        <v>24</v>
      </c>
      <c r="B17" s="4" t="s">
        <v>25</v>
      </c>
      <c r="C17" s="48">
        <f>C71</f>
        <v>41</v>
      </c>
      <c r="D17" s="48">
        <f>D71</f>
        <v>6</v>
      </c>
      <c r="E17" s="48">
        <f>E71</f>
        <v>47</v>
      </c>
      <c r="G17" s="48">
        <f t="shared" ref="G17:I17" si="10">G71</f>
        <v>6</v>
      </c>
      <c r="H17" s="48">
        <f t="shared" si="10"/>
        <v>6</v>
      </c>
      <c r="I17" s="48">
        <f t="shared" si="10"/>
        <v>0</v>
      </c>
    </row>
    <row r="18" spans="1:9" ht="17.100000000000001" customHeight="1" thickTop="1" thickBot="1" x14ac:dyDescent="0.25">
      <c r="A18" s="3" t="s">
        <v>26</v>
      </c>
      <c r="B18" s="4" t="s">
        <v>27</v>
      </c>
      <c r="C18" s="48">
        <f>C19+SUM(C20:C26)</f>
        <v>1658</v>
      </c>
      <c r="D18" s="69">
        <f>D19+SUM(D20:D26)</f>
        <v>25</v>
      </c>
      <c r="E18" s="48">
        <f>E19+SUM(E20:E26)</f>
        <v>1683</v>
      </c>
      <c r="G18" s="69">
        <f t="shared" ref="G18:I18" si="11">G19+SUM(G20:G26)</f>
        <v>35</v>
      </c>
      <c r="H18" s="69">
        <f t="shared" si="11"/>
        <v>25</v>
      </c>
      <c r="I18" s="69">
        <f t="shared" si="11"/>
        <v>10</v>
      </c>
    </row>
    <row r="19" spans="1:9" ht="17.100000000000001" customHeight="1" thickTop="1" thickBot="1" x14ac:dyDescent="0.25">
      <c r="A19" s="5" t="s">
        <v>28</v>
      </c>
      <c r="B19" s="6" t="s">
        <v>29</v>
      </c>
      <c r="C19" s="49">
        <f t="shared" ref="C19" si="12">C72</f>
        <v>660</v>
      </c>
      <c r="D19" s="49">
        <f t="shared" ref="D19" si="13">D72</f>
        <v>14</v>
      </c>
      <c r="E19" s="49">
        <f>E72</f>
        <v>674</v>
      </c>
      <c r="G19" s="49">
        <f t="shared" ref="G19:I23" si="14">G72</f>
        <v>14</v>
      </c>
      <c r="H19" s="49">
        <f t="shared" si="14"/>
        <v>14</v>
      </c>
      <c r="I19" s="49">
        <f t="shared" si="14"/>
        <v>0</v>
      </c>
    </row>
    <row r="20" spans="1:9" ht="17.100000000000001" customHeight="1" thickTop="1" thickBot="1" x14ac:dyDescent="0.25">
      <c r="A20" s="5" t="s">
        <v>30</v>
      </c>
      <c r="B20" s="6" t="s">
        <v>31</v>
      </c>
      <c r="C20" s="49">
        <f t="shared" ref="C20" si="15">C73</f>
        <v>906</v>
      </c>
      <c r="D20" s="49">
        <f t="shared" ref="D20" si="16">D73</f>
        <v>11</v>
      </c>
      <c r="E20" s="49">
        <f>E73</f>
        <v>917</v>
      </c>
      <c r="G20" s="49">
        <f t="shared" si="14"/>
        <v>21</v>
      </c>
      <c r="H20" s="49">
        <f t="shared" si="14"/>
        <v>11</v>
      </c>
      <c r="I20" s="49">
        <f t="shared" si="14"/>
        <v>10</v>
      </c>
    </row>
    <row r="21" spans="1:9" ht="17.100000000000001" customHeight="1" thickTop="1" thickBot="1" x14ac:dyDescent="0.25">
      <c r="A21" s="5" t="s">
        <v>32</v>
      </c>
      <c r="B21" s="6" t="s">
        <v>33</v>
      </c>
      <c r="C21" s="49">
        <f t="shared" ref="C21" si="17">C74</f>
        <v>0</v>
      </c>
      <c r="D21" s="49">
        <f t="shared" ref="D21" si="18">D74</f>
        <v>0</v>
      </c>
      <c r="E21" s="49">
        <f>E74</f>
        <v>0</v>
      </c>
      <c r="G21" s="49">
        <f t="shared" si="14"/>
        <v>0</v>
      </c>
      <c r="H21" s="49">
        <f t="shared" si="14"/>
        <v>0</v>
      </c>
      <c r="I21" s="49">
        <f t="shared" si="14"/>
        <v>0</v>
      </c>
    </row>
    <row r="22" spans="1:9" ht="17.100000000000001" customHeight="1" thickTop="1" thickBot="1" x14ac:dyDescent="0.25">
      <c r="A22" s="5" t="s">
        <v>34</v>
      </c>
      <c r="B22" s="6" t="s">
        <v>35</v>
      </c>
      <c r="C22" s="49">
        <f t="shared" ref="C22" si="19">C75</f>
        <v>25</v>
      </c>
      <c r="D22" s="49">
        <f t="shared" ref="D22" si="20">D75</f>
        <v>0</v>
      </c>
      <c r="E22" s="49">
        <f>E75</f>
        <v>25</v>
      </c>
      <c r="G22" s="49">
        <f t="shared" si="14"/>
        <v>0</v>
      </c>
      <c r="H22" s="49">
        <f t="shared" si="14"/>
        <v>0</v>
      </c>
      <c r="I22" s="49">
        <f t="shared" si="14"/>
        <v>0</v>
      </c>
    </row>
    <row r="23" spans="1:9" ht="17.100000000000001" customHeight="1" thickTop="1" thickBot="1" x14ac:dyDescent="0.25">
      <c r="A23" s="5" t="s">
        <v>36</v>
      </c>
      <c r="B23" s="6" t="s">
        <v>37</v>
      </c>
      <c r="C23" s="70">
        <f t="shared" ref="C23" si="21">C76</f>
        <v>58</v>
      </c>
      <c r="D23" s="70">
        <f t="shared" ref="D23" si="22">D76</f>
        <v>0</v>
      </c>
      <c r="E23" s="49">
        <f>E76</f>
        <v>58</v>
      </c>
      <c r="G23" s="70">
        <f t="shared" si="14"/>
        <v>0</v>
      </c>
      <c r="H23" s="70">
        <f t="shared" si="14"/>
        <v>0</v>
      </c>
      <c r="I23" s="70">
        <f t="shared" si="14"/>
        <v>0</v>
      </c>
    </row>
    <row r="24" spans="1:9" ht="17.100000000000001" customHeight="1" thickTop="1" thickBot="1" x14ac:dyDescent="0.25">
      <c r="A24" s="5" t="s">
        <v>38</v>
      </c>
      <c r="B24" s="6" t="s">
        <v>39</v>
      </c>
      <c r="C24" s="49">
        <f>C79</f>
        <v>9</v>
      </c>
      <c r="D24" s="49">
        <f>D79</f>
        <v>0</v>
      </c>
      <c r="E24" s="49">
        <f>E79</f>
        <v>9</v>
      </c>
      <c r="G24" s="49">
        <f t="shared" ref="G24:I24" si="23">G79</f>
        <v>0</v>
      </c>
      <c r="H24" s="49">
        <f t="shared" si="23"/>
        <v>0</v>
      </c>
      <c r="I24" s="49">
        <f t="shared" si="23"/>
        <v>0</v>
      </c>
    </row>
    <row r="25" spans="1:9" ht="17.100000000000001" customHeight="1" thickTop="1" thickBot="1" x14ac:dyDescent="0.25">
      <c r="A25" s="7" t="s">
        <v>40</v>
      </c>
      <c r="B25" s="8" t="s">
        <v>41</v>
      </c>
      <c r="C25" s="50">
        <f>C82</f>
        <v>-1254</v>
      </c>
      <c r="D25" s="50">
        <f>D82</f>
        <v>-15</v>
      </c>
      <c r="E25" s="50">
        <f>E82</f>
        <v>-1269</v>
      </c>
      <c r="G25" s="50">
        <f t="shared" ref="G25:I25" si="24">G82</f>
        <v>0</v>
      </c>
      <c r="H25" s="50">
        <f t="shared" si="24"/>
        <v>0</v>
      </c>
      <c r="I25" s="50">
        <f t="shared" si="24"/>
        <v>0</v>
      </c>
    </row>
    <row r="26" spans="1:9" ht="17.100000000000001" customHeight="1" thickTop="1" thickBot="1" x14ac:dyDescent="0.25">
      <c r="A26" s="5" t="s">
        <v>42</v>
      </c>
      <c r="B26" s="6" t="s">
        <v>43</v>
      </c>
      <c r="C26" s="70">
        <f>C89</f>
        <v>1254</v>
      </c>
      <c r="D26" s="70">
        <f>D89</f>
        <v>15</v>
      </c>
      <c r="E26" s="49">
        <f>E89</f>
        <v>1269</v>
      </c>
      <c r="G26" s="70">
        <f t="shared" ref="G26:I26" si="25">G89</f>
        <v>0</v>
      </c>
      <c r="H26" s="70">
        <f t="shared" si="25"/>
        <v>0</v>
      </c>
      <c r="I26" s="70">
        <f t="shared" si="25"/>
        <v>0</v>
      </c>
    </row>
    <row r="27" spans="1:9" ht="17.100000000000001" customHeight="1" thickTop="1" thickBot="1" x14ac:dyDescent="0.25">
      <c r="A27" s="3" t="s">
        <v>44</v>
      </c>
      <c r="B27" s="4" t="s">
        <v>45</v>
      </c>
      <c r="C27" s="48">
        <f>C28</f>
        <v>0</v>
      </c>
      <c r="D27" s="48">
        <f>D28</f>
        <v>0</v>
      </c>
      <c r="E27" s="48">
        <f>E28</f>
        <v>0</v>
      </c>
      <c r="G27" s="48">
        <f t="shared" ref="G27:I27" si="26">G28</f>
        <v>0</v>
      </c>
      <c r="H27" s="48">
        <f t="shared" si="26"/>
        <v>0</v>
      </c>
      <c r="I27" s="48">
        <f t="shared" si="26"/>
        <v>0</v>
      </c>
    </row>
    <row r="28" spans="1:9" ht="17.100000000000001" customHeight="1" thickTop="1" thickBot="1" x14ac:dyDescent="0.25">
      <c r="A28" s="5" t="s">
        <v>46</v>
      </c>
      <c r="B28" s="6" t="s">
        <v>47</v>
      </c>
      <c r="C28" s="49">
        <f>C90</f>
        <v>0</v>
      </c>
      <c r="D28" s="49">
        <f>D90</f>
        <v>0</v>
      </c>
      <c r="E28" s="49">
        <f>E90</f>
        <v>0</v>
      </c>
      <c r="G28" s="49">
        <f t="shared" ref="G28:I28" si="27">G90</f>
        <v>0</v>
      </c>
      <c r="H28" s="49">
        <f t="shared" si="27"/>
        <v>0</v>
      </c>
      <c r="I28" s="49">
        <f t="shared" si="27"/>
        <v>0</v>
      </c>
    </row>
    <row r="29" spans="1:9" ht="17.100000000000001" customHeight="1" thickTop="1" thickBot="1" x14ac:dyDescent="0.25">
      <c r="A29" s="3" t="s">
        <v>48</v>
      </c>
      <c r="B29" s="4" t="s">
        <v>49</v>
      </c>
      <c r="C29" s="48">
        <f>SUM(C30:C31)</f>
        <v>0</v>
      </c>
      <c r="D29" s="48">
        <f>SUM(D30:D31)</f>
        <v>0</v>
      </c>
      <c r="E29" s="48">
        <f t="shared" ref="E29" si="28">SUM(E30:E31)</f>
        <v>0</v>
      </c>
      <c r="G29" s="48">
        <f t="shared" ref="G29:I29" si="29">SUM(G30:G31)</f>
        <v>0</v>
      </c>
      <c r="H29" s="48">
        <f t="shared" si="29"/>
        <v>0</v>
      </c>
      <c r="I29" s="48">
        <f t="shared" si="29"/>
        <v>0</v>
      </c>
    </row>
    <row r="30" spans="1:9" ht="17.100000000000001" customHeight="1" thickTop="1" thickBot="1" x14ac:dyDescent="0.25">
      <c r="A30" s="5" t="s">
        <v>50</v>
      </c>
      <c r="B30" s="6" t="s">
        <v>51</v>
      </c>
      <c r="C30" s="49"/>
      <c r="D30" s="49"/>
      <c r="E30" s="49"/>
      <c r="G30" s="49"/>
      <c r="H30" s="49"/>
      <c r="I30" s="49"/>
    </row>
    <row r="31" spans="1:9" ht="17.100000000000001" customHeight="1" thickTop="1" thickBot="1" x14ac:dyDescent="0.25">
      <c r="A31" s="5" t="s">
        <v>52</v>
      </c>
      <c r="B31" s="6" t="s">
        <v>53</v>
      </c>
      <c r="C31" s="49"/>
      <c r="D31" s="49"/>
      <c r="E31" s="49"/>
      <c r="G31" s="49"/>
      <c r="H31" s="49"/>
      <c r="I31" s="49"/>
    </row>
    <row r="32" spans="1:9" ht="17.100000000000001" customHeight="1" thickTop="1" thickBot="1" x14ac:dyDescent="0.25">
      <c r="A32" s="3" t="s">
        <v>54</v>
      </c>
      <c r="B32" s="4" t="s">
        <v>55</v>
      </c>
      <c r="C32" s="48">
        <f>C33+C42</f>
        <v>20355</v>
      </c>
      <c r="D32" s="140">
        <f>D33+D42</f>
        <v>0</v>
      </c>
      <c r="E32" s="48">
        <f>E33+E42</f>
        <v>20355</v>
      </c>
      <c r="G32" s="140">
        <f t="shared" ref="G32:I32" si="30">G33+G42</f>
        <v>0</v>
      </c>
      <c r="H32" s="140">
        <f t="shared" si="30"/>
        <v>0</v>
      </c>
      <c r="I32" s="140">
        <f t="shared" si="30"/>
        <v>0</v>
      </c>
    </row>
    <row r="33" spans="1:9" ht="17.100000000000001" customHeight="1" thickTop="1" thickBot="1" x14ac:dyDescent="0.25">
      <c r="A33" s="3" t="s">
        <v>56</v>
      </c>
      <c r="B33" s="4" t="s">
        <v>57</v>
      </c>
      <c r="C33" s="48">
        <f>SUM(C34:C41)</f>
        <v>20085</v>
      </c>
      <c r="D33" s="69">
        <f>SUM(D34:D41)</f>
        <v>0</v>
      </c>
      <c r="E33" s="48">
        <f>SUM(E34:E41)</f>
        <v>20085</v>
      </c>
      <c r="G33" s="69">
        <f t="shared" ref="G33:I33" si="31">SUM(G34:G41)</f>
        <v>0</v>
      </c>
      <c r="H33" s="69">
        <f t="shared" si="31"/>
        <v>0</v>
      </c>
      <c r="I33" s="69">
        <f t="shared" si="31"/>
        <v>0</v>
      </c>
    </row>
    <row r="34" spans="1:9" ht="17.100000000000001" customHeight="1" thickTop="1" thickBot="1" x14ac:dyDescent="0.25">
      <c r="A34" s="5" t="s">
        <v>205</v>
      </c>
      <c r="B34" s="6" t="s">
        <v>209</v>
      </c>
      <c r="C34" s="49">
        <f>C92</f>
        <v>0</v>
      </c>
      <c r="D34" s="49">
        <f>D92</f>
        <v>0</v>
      </c>
      <c r="E34" s="49">
        <f>E92</f>
        <v>0</v>
      </c>
      <c r="G34" s="49">
        <f t="shared" ref="G34:I35" si="32">G92</f>
        <v>0</v>
      </c>
      <c r="H34" s="49">
        <f t="shared" si="32"/>
        <v>0</v>
      </c>
      <c r="I34" s="49">
        <f t="shared" si="32"/>
        <v>0</v>
      </c>
    </row>
    <row r="35" spans="1:9" ht="17.100000000000001" customHeight="1" thickTop="1" thickBot="1" x14ac:dyDescent="0.25">
      <c r="A35" s="9" t="s">
        <v>58</v>
      </c>
      <c r="B35" s="6" t="s">
        <v>59</v>
      </c>
      <c r="C35" s="49">
        <f t="shared" ref="C35" si="33">C93</f>
        <v>0</v>
      </c>
      <c r="D35" s="49">
        <f t="shared" ref="D35" si="34">D93</f>
        <v>0</v>
      </c>
      <c r="E35" s="49">
        <f>E93</f>
        <v>0</v>
      </c>
      <c r="G35" s="49">
        <f t="shared" si="32"/>
        <v>0</v>
      </c>
      <c r="H35" s="49">
        <f t="shared" si="32"/>
        <v>0</v>
      </c>
      <c r="I35" s="49">
        <f t="shared" si="32"/>
        <v>0</v>
      </c>
    </row>
    <row r="36" spans="1:9" ht="17.100000000000001" customHeight="1" thickTop="1" thickBot="1" x14ac:dyDescent="0.25">
      <c r="A36" s="9" t="s">
        <v>60</v>
      </c>
      <c r="B36" s="6" t="s">
        <v>61</v>
      </c>
      <c r="C36" s="49">
        <f t="shared" ref="C36" si="35">C83</f>
        <v>0</v>
      </c>
      <c r="D36" s="49">
        <f t="shared" ref="D36" si="36">D83</f>
        <v>0</v>
      </c>
      <c r="E36" s="49">
        <f>E83</f>
        <v>0</v>
      </c>
      <c r="G36" s="49">
        <f t="shared" ref="G36:I36" si="37">G83</f>
        <v>0</v>
      </c>
      <c r="H36" s="49">
        <f t="shared" si="37"/>
        <v>0</v>
      </c>
      <c r="I36" s="49">
        <f t="shared" si="37"/>
        <v>0</v>
      </c>
    </row>
    <row r="37" spans="1:9" ht="17.100000000000001" customHeight="1" thickTop="1" thickBot="1" x14ac:dyDescent="0.25">
      <c r="A37" s="5" t="s">
        <v>62</v>
      </c>
      <c r="B37" s="6" t="s">
        <v>63</v>
      </c>
      <c r="C37" s="49">
        <f>C84</f>
        <v>64</v>
      </c>
      <c r="D37" s="49">
        <f>D84</f>
        <v>0</v>
      </c>
      <c r="E37" s="49">
        <f>E84</f>
        <v>64</v>
      </c>
      <c r="G37" s="49">
        <f t="shared" ref="G37:I37" si="38">G84</f>
        <v>0</v>
      </c>
      <c r="H37" s="49">
        <f t="shared" si="38"/>
        <v>0</v>
      </c>
      <c r="I37" s="49">
        <f t="shared" si="38"/>
        <v>0</v>
      </c>
    </row>
    <row r="38" spans="1:9" ht="17.100000000000001" customHeight="1" thickTop="1" thickBot="1" x14ac:dyDescent="0.25">
      <c r="A38" s="5" t="s">
        <v>64</v>
      </c>
      <c r="B38" s="6" t="s">
        <v>65</v>
      </c>
      <c r="C38" s="49">
        <f t="shared" ref="C38:E39" si="39">C94</f>
        <v>0</v>
      </c>
      <c r="D38" s="50">
        <f t="shared" si="39"/>
        <v>0</v>
      </c>
      <c r="E38" s="49">
        <f t="shared" si="39"/>
        <v>0</v>
      </c>
      <c r="G38" s="50">
        <f t="shared" ref="G38:I38" si="40">G94</f>
        <v>0</v>
      </c>
      <c r="H38" s="50">
        <f t="shared" si="40"/>
        <v>0</v>
      </c>
      <c r="I38" s="50">
        <f t="shared" si="40"/>
        <v>0</v>
      </c>
    </row>
    <row r="39" spans="1:9" ht="17.100000000000001" customHeight="1" thickTop="1" thickBot="1" x14ac:dyDescent="0.25">
      <c r="A39" s="5" t="s">
        <v>264</v>
      </c>
      <c r="B39" s="6" t="s">
        <v>266</v>
      </c>
      <c r="C39" s="49">
        <f t="shared" si="39"/>
        <v>15335</v>
      </c>
      <c r="D39" s="49">
        <f t="shared" si="39"/>
        <v>0</v>
      </c>
      <c r="E39" s="49">
        <f t="shared" si="39"/>
        <v>15335</v>
      </c>
      <c r="G39" s="49">
        <f t="shared" ref="G39:I39" si="41">G95</f>
        <v>0</v>
      </c>
      <c r="H39" s="49">
        <f t="shared" si="41"/>
        <v>0</v>
      </c>
      <c r="I39" s="49">
        <f t="shared" si="41"/>
        <v>0</v>
      </c>
    </row>
    <row r="40" spans="1:9" ht="17.100000000000001" customHeight="1" thickTop="1" thickBot="1" x14ac:dyDescent="0.25">
      <c r="A40" s="5" t="s">
        <v>259</v>
      </c>
      <c r="B40" s="6" t="s">
        <v>262</v>
      </c>
      <c r="C40" s="49">
        <f>C96</f>
        <v>0</v>
      </c>
      <c r="D40" s="49">
        <f>D96</f>
        <v>0</v>
      </c>
      <c r="E40" s="49">
        <f t="shared" ref="E40" si="42">E96</f>
        <v>0</v>
      </c>
      <c r="G40" s="49">
        <f t="shared" ref="G40:I40" si="43">G96</f>
        <v>0</v>
      </c>
      <c r="H40" s="49">
        <f t="shared" si="43"/>
        <v>0</v>
      </c>
      <c r="I40" s="49">
        <f t="shared" si="43"/>
        <v>0</v>
      </c>
    </row>
    <row r="41" spans="1:9" ht="17.100000000000001" customHeight="1" thickTop="1" thickBot="1" x14ac:dyDescent="0.25">
      <c r="A41" s="5" t="s">
        <v>269</v>
      </c>
      <c r="B41" s="6" t="s">
        <v>271</v>
      </c>
      <c r="C41" s="49">
        <f t="shared" ref="C41" si="44">C99</f>
        <v>4686</v>
      </c>
      <c r="D41" s="49">
        <f t="shared" ref="D41:E41" si="45">D99</f>
        <v>0</v>
      </c>
      <c r="E41" s="49">
        <f t="shared" si="45"/>
        <v>4686</v>
      </c>
      <c r="G41" s="49">
        <f t="shared" ref="G41:I41" si="46">G99</f>
        <v>0</v>
      </c>
      <c r="H41" s="49">
        <f t="shared" si="46"/>
        <v>0</v>
      </c>
      <c r="I41" s="49">
        <f t="shared" si="46"/>
        <v>0</v>
      </c>
    </row>
    <row r="42" spans="1:9" ht="17.100000000000001" customHeight="1" thickTop="1" thickBot="1" x14ac:dyDescent="0.25">
      <c r="A42" s="3" t="s">
        <v>66</v>
      </c>
      <c r="B42" s="4" t="s">
        <v>67</v>
      </c>
      <c r="C42" s="48">
        <f t="shared" ref="C42" si="47">SUM(C43:C45)</f>
        <v>270</v>
      </c>
      <c r="D42" s="48">
        <f t="shared" ref="D42:E42" si="48">SUM(D43:D45)</f>
        <v>0</v>
      </c>
      <c r="E42" s="48">
        <f t="shared" si="48"/>
        <v>270</v>
      </c>
      <c r="G42" s="48">
        <f t="shared" ref="G42:I42" si="49">SUM(G43:G45)</f>
        <v>0</v>
      </c>
      <c r="H42" s="48">
        <f t="shared" si="49"/>
        <v>0</v>
      </c>
      <c r="I42" s="48">
        <f t="shared" si="49"/>
        <v>0</v>
      </c>
    </row>
    <row r="43" spans="1:9" ht="17.100000000000001" customHeight="1" thickTop="1" thickBot="1" x14ac:dyDescent="0.25">
      <c r="A43" s="9" t="s">
        <v>248</v>
      </c>
      <c r="B43" s="6" t="s">
        <v>249</v>
      </c>
      <c r="C43" s="49">
        <f t="shared" ref="C43" si="50">C86</f>
        <v>0</v>
      </c>
      <c r="D43" s="49">
        <f t="shared" ref="D43:E43" si="51">D86</f>
        <v>0</v>
      </c>
      <c r="E43" s="49">
        <f t="shared" si="51"/>
        <v>0</v>
      </c>
      <c r="G43" s="49">
        <f t="shared" ref="G43:I43" si="52">G86</f>
        <v>0</v>
      </c>
      <c r="H43" s="49">
        <f t="shared" si="52"/>
        <v>0</v>
      </c>
      <c r="I43" s="49">
        <f t="shared" si="52"/>
        <v>0</v>
      </c>
    </row>
    <row r="44" spans="1:9" ht="17.100000000000001" customHeight="1" thickTop="1" thickBot="1" x14ac:dyDescent="0.25">
      <c r="A44" s="9" t="s">
        <v>68</v>
      </c>
      <c r="B44" s="6" t="s">
        <v>69</v>
      </c>
      <c r="C44" s="49">
        <f>C102</f>
        <v>0</v>
      </c>
      <c r="D44" s="49">
        <f>D102</f>
        <v>0</v>
      </c>
      <c r="E44" s="49">
        <f>E102</f>
        <v>0</v>
      </c>
      <c r="G44" s="49">
        <f t="shared" ref="G44:I44" si="53">G102</f>
        <v>0</v>
      </c>
      <c r="H44" s="49">
        <f t="shared" si="53"/>
        <v>0</v>
      </c>
      <c r="I44" s="49">
        <f t="shared" si="53"/>
        <v>0</v>
      </c>
    </row>
    <row r="45" spans="1:9" ht="17.100000000000001" customHeight="1" thickTop="1" thickBot="1" x14ac:dyDescent="0.25">
      <c r="A45" s="9" t="s">
        <v>203</v>
      </c>
      <c r="B45" s="6" t="s">
        <v>204</v>
      </c>
      <c r="C45" s="49">
        <f>C87</f>
        <v>270</v>
      </c>
      <c r="D45" s="49">
        <f>D87</f>
        <v>0</v>
      </c>
      <c r="E45" s="49">
        <f>E87</f>
        <v>270</v>
      </c>
      <c r="G45" s="49">
        <f t="shared" ref="G45:I45" si="54">G87</f>
        <v>0</v>
      </c>
      <c r="H45" s="49">
        <f t="shared" si="54"/>
        <v>0</v>
      </c>
      <c r="I45" s="49">
        <f t="shared" si="54"/>
        <v>0</v>
      </c>
    </row>
    <row r="46" spans="1:9" ht="17.100000000000001" customHeight="1" thickTop="1" thickBot="1" x14ac:dyDescent="0.25">
      <c r="A46" s="9" t="s">
        <v>70</v>
      </c>
      <c r="B46" s="6" t="s">
        <v>71</v>
      </c>
      <c r="C46" s="49">
        <f>C103</f>
        <v>0</v>
      </c>
      <c r="D46" s="49">
        <f>D103</f>
        <v>0</v>
      </c>
      <c r="E46" s="49">
        <f>E103</f>
        <v>0</v>
      </c>
      <c r="G46" s="49">
        <f t="shared" ref="G46:I46" si="55">G103</f>
        <v>0</v>
      </c>
      <c r="H46" s="49">
        <f t="shared" si="55"/>
        <v>0</v>
      </c>
      <c r="I46" s="49">
        <f t="shared" si="55"/>
        <v>0</v>
      </c>
    </row>
    <row r="47" spans="1:9" ht="17.100000000000001" customHeight="1" thickTop="1" thickBot="1" x14ac:dyDescent="0.25">
      <c r="A47" s="3" t="s">
        <v>72</v>
      </c>
      <c r="B47" s="4" t="s">
        <v>73</v>
      </c>
      <c r="C47" s="48">
        <f>C106</f>
        <v>0</v>
      </c>
      <c r="D47" s="48">
        <f>D106</f>
        <v>0</v>
      </c>
      <c r="E47" s="48">
        <f>E106</f>
        <v>0</v>
      </c>
      <c r="G47" s="48">
        <f t="shared" ref="G47:I47" si="56">G106</f>
        <v>0</v>
      </c>
      <c r="H47" s="48">
        <f t="shared" si="56"/>
        <v>0</v>
      </c>
      <c r="I47" s="48">
        <f t="shared" si="56"/>
        <v>0</v>
      </c>
    </row>
    <row r="48" spans="1:9" ht="17.100000000000001" customHeight="1" thickTop="1" thickBot="1" x14ac:dyDescent="0.25">
      <c r="A48" s="10" t="s">
        <v>74</v>
      </c>
      <c r="B48" s="11" t="s">
        <v>202</v>
      </c>
      <c r="C48" s="51">
        <f t="shared" ref="C48" si="57">C49+C50+C54+C62+C66+C71+C72+C73+C74+C75+C76+C79+C82+C83+C84+C85</f>
        <v>5834</v>
      </c>
      <c r="D48" s="138">
        <f t="shared" ref="D48:I48" si="58">D49+D50+D54+D62+D66+D71+D72+D73+D74+D75+D76+D79+D82+D83+D84+D85</f>
        <v>84</v>
      </c>
      <c r="E48" s="51">
        <f t="shared" si="58"/>
        <v>5918</v>
      </c>
      <c r="G48" s="138">
        <f t="shared" si="58"/>
        <v>177</v>
      </c>
      <c r="H48" s="138">
        <f t="shared" si="58"/>
        <v>99</v>
      </c>
      <c r="I48" s="138">
        <f t="shared" si="58"/>
        <v>78</v>
      </c>
    </row>
    <row r="49" spans="1:9" ht="17.100000000000001" customHeight="1" thickTop="1" thickBot="1" x14ac:dyDescent="0.25">
      <c r="A49" s="5" t="s">
        <v>12</v>
      </c>
      <c r="B49" s="6" t="s">
        <v>13</v>
      </c>
      <c r="C49" s="49">
        <v>5</v>
      </c>
      <c r="D49" s="49"/>
      <c r="E49" s="49">
        <f>C49+D49</f>
        <v>5</v>
      </c>
      <c r="G49" s="49"/>
      <c r="H49" s="49"/>
      <c r="I49" s="49"/>
    </row>
    <row r="50" spans="1:9" ht="17.100000000000001" customHeight="1" thickTop="1" thickBot="1" x14ac:dyDescent="0.25">
      <c r="A50" s="12" t="s">
        <v>14</v>
      </c>
      <c r="B50" s="13" t="s">
        <v>15</v>
      </c>
      <c r="C50" s="67">
        <f>SUM(C51:C53)</f>
        <v>1168</v>
      </c>
      <c r="D50" s="67">
        <f>SUM(D51:D53)</f>
        <v>0</v>
      </c>
      <c r="E50" s="52">
        <f t="shared" ref="E50" si="59">SUM(E51:E53)</f>
        <v>1168</v>
      </c>
      <c r="G50" s="67">
        <f t="shared" ref="G50:I50" si="60">SUM(G51:G53)</f>
        <v>0</v>
      </c>
      <c r="H50" s="67">
        <f t="shared" si="60"/>
        <v>0</v>
      </c>
      <c r="I50" s="67">
        <f t="shared" si="60"/>
        <v>0</v>
      </c>
    </row>
    <row r="51" spans="1:9" ht="17.100000000000001" customHeight="1" thickTop="1" thickBot="1" x14ac:dyDescent="0.25">
      <c r="A51" s="5" t="s">
        <v>75</v>
      </c>
      <c r="B51" s="6" t="s">
        <v>76</v>
      </c>
      <c r="C51" s="53">
        <v>287</v>
      </c>
      <c r="D51" s="70"/>
      <c r="E51" s="53">
        <f t="shared" ref="E51:E53" si="61">C51+D51</f>
        <v>287</v>
      </c>
      <c r="G51" s="70"/>
      <c r="H51" s="70"/>
      <c r="I51" s="70"/>
    </row>
    <row r="52" spans="1:9" ht="17.100000000000001" customHeight="1" thickTop="1" thickBot="1" x14ac:dyDescent="0.25">
      <c r="A52" s="5" t="s">
        <v>77</v>
      </c>
      <c r="B52" s="6" t="s">
        <v>78</v>
      </c>
      <c r="C52" s="53">
        <v>481</v>
      </c>
      <c r="D52" s="134"/>
      <c r="E52" s="53">
        <f t="shared" si="61"/>
        <v>481</v>
      </c>
      <c r="G52" s="134"/>
      <c r="H52" s="134"/>
      <c r="I52" s="134"/>
    </row>
    <row r="53" spans="1:9" ht="17.100000000000001" customHeight="1" thickTop="1" thickBot="1" x14ac:dyDescent="0.25">
      <c r="A53" s="5" t="s">
        <v>79</v>
      </c>
      <c r="B53" s="6" t="s">
        <v>80</v>
      </c>
      <c r="C53" s="53">
        <v>400</v>
      </c>
      <c r="D53" s="70"/>
      <c r="E53" s="53">
        <f t="shared" si="61"/>
        <v>400</v>
      </c>
      <c r="G53" s="70"/>
      <c r="H53" s="70"/>
      <c r="I53" s="70"/>
    </row>
    <row r="54" spans="1:9" ht="17.100000000000001" customHeight="1" thickTop="1" thickBot="1" x14ac:dyDescent="0.25">
      <c r="A54" s="12" t="s">
        <v>18</v>
      </c>
      <c r="B54" s="13" t="s">
        <v>19</v>
      </c>
      <c r="C54" s="54">
        <f>SUM(C55:C61)</f>
        <v>391</v>
      </c>
      <c r="D54" s="54">
        <f>SUM(D55:D61)</f>
        <v>47</v>
      </c>
      <c r="E54" s="54">
        <f t="shared" ref="E54" si="62">SUM(E55:E61)</f>
        <v>438</v>
      </c>
      <c r="G54" s="54">
        <f t="shared" ref="G54:I54" si="63">SUM(G55:G61)</f>
        <v>67</v>
      </c>
      <c r="H54" s="54">
        <f t="shared" si="63"/>
        <v>47</v>
      </c>
      <c r="I54" s="54">
        <f t="shared" si="63"/>
        <v>20</v>
      </c>
    </row>
    <row r="55" spans="1:9" ht="17.100000000000001" customHeight="1" thickTop="1" thickBot="1" x14ac:dyDescent="0.25">
      <c r="A55" s="5" t="s">
        <v>81</v>
      </c>
      <c r="B55" s="6" t="s">
        <v>82</v>
      </c>
      <c r="C55" s="49">
        <v>130</v>
      </c>
      <c r="D55" s="49">
        <v>24</v>
      </c>
      <c r="E55" s="49">
        <f t="shared" ref="E55:E61" si="64">C55+D55</f>
        <v>154</v>
      </c>
      <c r="G55" s="49">
        <v>24</v>
      </c>
      <c r="H55" s="49">
        <v>24</v>
      </c>
      <c r="I55" s="49">
        <f>G55-H55</f>
        <v>0</v>
      </c>
    </row>
    <row r="56" spans="1:9" ht="17.100000000000001" customHeight="1" thickTop="1" thickBot="1" x14ac:dyDescent="0.25">
      <c r="A56" s="5" t="s">
        <v>83</v>
      </c>
      <c r="B56" s="6" t="s">
        <v>84</v>
      </c>
      <c r="C56" s="49">
        <v>4</v>
      </c>
      <c r="D56" s="49">
        <v>1</v>
      </c>
      <c r="E56" s="49">
        <f t="shared" si="64"/>
        <v>5</v>
      </c>
      <c r="G56" s="49">
        <v>1</v>
      </c>
      <c r="H56" s="49">
        <v>1</v>
      </c>
      <c r="I56" s="49">
        <f t="shared" ref="I56:I75" si="65">G56-H56</f>
        <v>0</v>
      </c>
    </row>
    <row r="57" spans="1:9" ht="17.100000000000001" customHeight="1" thickTop="1" thickBot="1" x14ac:dyDescent="0.25">
      <c r="A57" s="5" t="s">
        <v>85</v>
      </c>
      <c r="B57" s="6" t="s">
        <v>86</v>
      </c>
      <c r="C57" s="49">
        <v>48</v>
      </c>
      <c r="D57" s="49">
        <v>10</v>
      </c>
      <c r="E57" s="49">
        <f>C57+D57</f>
        <v>58</v>
      </c>
      <c r="G57" s="49">
        <v>10</v>
      </c>
      <c r="H57" s="49">
        <v>10</v>
      </c>
      <c r="I57" s="49">
        <f t="shared" si="65"/>
        <v>0</v>
      </c>
    </row>
    <row r="58" spans="1:9" ht="17.100000000000001" customHeight="1" thickTop="1" thickBot="1" x14ac:dyDescent="0.25">
      <c r="A58" s="5" t="s">
        <v>238</v>
      </c>
      <c r="B58" s="6" t="s">
        <v>239</v>
      </c>
      <c r="C58" s="49"/>
      <c r="D58" s="49"/>
      <c r="E58" s="49">
        <f t="shared" si="64"/>
        <v>0</v>
      </c>
      <c r="G58" s="49"/>
      <c r="H58" s="49"/>
      <c r="I58" s="49">
        <f t="shared" si="65"/>
        <v>0</v>
      </c>
    </row>
    <row r="59" spans="1:9" ht="17.100000000000001" customHeight="1" thickTop="1" thickBot="1" x14ac:dyDescent="0.25">
      <c r="A59" s="5" t="s">
        <v>87</v>
      </c>
      <c r="B59" s="6" t="s">
        <v>88</v>
      </c>
      <c r="C59" s="49">
        <v>163</v>
      </c>
      <c r="D59" s="70">
        <v>10</v>
      </c>
      <c r="E59" s="49">
        <f t="shared" si="64"/>
        <v>173</v>
      </c>
      <c r="G59" s="70">
        <v>30</v>
      </c>
      <c r="H59" s="70">
        <v>10</v>
      </c>
      <c r="I59" s="49">
        <f t="shared" si="65"/>
        <v>20</v>
      </c>
    </row>
    <row r="60" spans="1:9" ht="17.100000000000001" customHeight="1" thickTop="1" thickBot="1" x14ac:dyDescent="0.25">
      <c r="A60" s="5" t="s">
        <v>89</v>
      </c>
      <c r="B60" s="6" t="s">
        <v>90</v>
      </c>
      <c r="C60" s="49">
        <v>12</v>
      </c>
      <c r="D60" s="135">
        <v>2</v>
      </c>
      <c r="E60" s="49">
        <f t="shared" si="64"/>
        <v>14</v>
      </c>
      <c r="G60" s="135">
        <v>2</v>
      </c>
      <c r="H60" s="135">
        <v>2</v>
      </c>
      <c r="I60" s="135">
        <f t="shared" si="65"/>
        <v>0</v>
      </c>
    </row>
    <row r="61" spans="1:9" ht="17.100000000000001" customHeight="1" thickTop="1" thickBot="1" x14ac:dyDescent="0.25">
      <c r="A61" s="5" t="s">
        <v>91</v>
      </c>
      <c r="B61" s="6" t="s">
        <v>92</v>
      </c>
      <c r="C61" s="49">
        <v>34</v>
      </c>
      <c r="D61" s="70"/>
      <c r="E61" s="49">
        <f t="shared" si="64"/>
        <v>34</v>
      </c>
      <c r="G61" s="70"/>
      <c r="H61" s="70"/>
      <c r="I61" s="70">
        <f t="shared" si="65"/>
        <v>0</v>
      </c>
    </row>
    <row r="62" spans="1:9" ht="17.100000000000001" customHeight="1" thickTop="1" thickBot="1" x14ac:dyDescent="0.25">
      <c r="A62" s="12" t="s">
        <v>20</v>
      </c>
      <c r="B62" s="13" t="s">
        <v>21</v>
      </c>
      <c r="C62" s="76">
        <f>SUM(C63:C65)</f>
        <v>3268</v>
      </c>
      <c r="D62" s="119">
        <f>SUM(D63:D65)</f>
        <v>0</v>
      </c>
      <c r="E62" s="52">
        <f>SUM(E63:E65)</f>
        <v>3268</v>
      </c>
      <c r="G62" s="119"/>
      <c r="H62" s="119"/>
      <c r="I62" s="119"/>
    </row>
    <row r="63" spans="1:9" ht="17.100000000000001" customHeight="1" thickTop="1" thickBot="1" x14ac:dyDescent="0.35">
      <c r="A63" s="14" t="s">
        <v>93</v>
      </c>
      <c r="B63" s="6" t="s">
        <v>197</v>
      </c>
      <c r="C63" s="55">
        <v>0</v>
      </c>
      <c r="D63" s="55"/>
      <c r="E63" s="55">
        <f t="shared" ref="E63:E65" si="66">C63+D63</f>
        <v>0</v>
      </c>
      <c r="G63" s="55"/>
      <c r="H63" s="55"/>
      <c r="I63" s="55">
        <f t="shared" si="65"/>
        <v>0</v>
      </c>
    </row>
    <row r="64" spans="1:9" ht="17.100000000000001" customHeight="1" thickTop="1" thickBot="1" x14ac:dyDescent="0.35">
      <c r="A64" s="14" t="s">
        <v>93</v>
      </c>
      <c r="B64" s="6" t="s">
        <v>94</v>
      </c>
      <c r="C64" s="55">
        <v>2024</v>
      </c>
      <c r="D64" s="137"/>
      <c r="E64" s="55">
        <f t="shared" si="66"/>
        <v>2024</v>
      </c>
      <c r="G64" s="137"/>
      <c r="H64" s="137"/>
      <c r="I64" s="137">
        <f t="shared" si="65"/>
        <v>0</v>
      </c>
    </row>
    <row r="65" spans="1:9" ht="17.100000000000001" customHeight="1" thickTop="1" thickBot="1" x14ac:dyDescent="0.35">
      <c r="A65" s="15" t="s">
        <v>95</v>
      </c>
      <c r="B65" s="16" t="s">
        <v>96</v>
      </c>
      <c r="C65" s="53">
        <v>1244</v>
      </c>
      <c r="D65" s="136"/>
      <c r="E65" s="53">
        <f t="shared" si="66"/>
        <v>1244</v>
      </c>
      <c r="G65" s="136"/>
      <c r="H65" s="136"/>
      <c r="I65" s="136">
        <f t="shared" si="65"/>
        <v>0</v>
      </c>
    </row>
    <row r="66" spans="1:9" ht="17.100000000000001" customHeight="1" thickTop="1" thickBot="1" x14ac:dyDescent="0.25">
      <c r="A66" s="12" t="s">
        <v>22</v>
      </c>
      <c r="B66" s="13" t="s">
        <v>23</v>
      </c>
      <c r="C66" s="54">
        <f>SUM(C67:C70)</f>
        <v>223</v>
      </c>
      <c r="D66" s="54">
        <f>SUM(D67:D70)</f>
        <v>21</v>
      </c>
      <c r="E66" s="54">
        <f t="shared" ref="E66" si="67">SUM(E67:E70)</f>
        <v>244</v>
      </c>
      <c r="G66" s="54">
        <f t="shared" ref="G66:I66" si="68">SUM(G67:G70)</f>
        <v>69</v>
      </c>
      <c r="H66" s="54">
        <f t="shared" si="68"/>
        <v>21</v>
      </c>
      <c r="I66" s="54">
        <f t="shared" si="68"/>
        <v>48</v>
      </c>
    </row>
    <row r="67" spans="1:9" ht="17.100000000000001" customHeight="1" thickTop="1" thickBot="1" x14ac:dyDescent="0.25">
      <c r="A67" s="5" t="s">
        <v>97</v>
      </c>
      <c r="B67" s="6" t="s">
        <v>98</v>
      </c>
      <c r="C67" s="49">
        <v>210</v>
      </c>
      <c r="D67" s="70">
        <v>17</v>
      </c>
      <c r="E67" s="49">
        <f t="shared" ref="E67:E75" si="69">C67+D67</f>
        <v>227</v>
      </c>
      <c r="G67" s="70">
        <v>65</v>
      </c>
      <c r="H67" s="70">
        <v>17</v>
      </c>
      <c r="I67" s="70">
        <f t="shared" si="65"/>
        <v>48</v>
      </c>
    </row>
    <row r="68" spans="1:9" ht="17.100000000000001" customHeight="1" thickTop="1" thickBot="1" x14ac:dyDescent="0.25">
      <c r="A68" s="5" t="s">
        <v>99</v>
      </c>
      <c r="B68" s="6" t="s">
        <v>100</v>
      </c>
      <c r="C68" s="49">
        <v>8</v>
      </c>
      <c r="D68" s="49">
        <v>4</v>
      </c>
      <c r="E68" s="49">
        <f t="shared" si="69"/>
        <v>12</v>
      </c>
      <c r="G68" s="49">
        <v>4</v>
      </c>
      <c r="H68" s="49">
        <v>4</v>
      </c>
      <c r="I68" s="49">
        <f t="shared" si="65"/>
        <v>0</v>
      </c>
    </row>
    <row r="69" spans="1:9" ht="17.100000000000001" customHeight="1" thickTop="1" thickBot="1" x14ac:dyDescent="0.25">
      <c r="A69" s="5" t="s">
        <v>101</v>
      </c>
      <c r="B69" s="6" t="s">
        <v>102</v>
      </c>
      <c r="C69" s="49">
        <v>4</v>
      </c>
      <c r="D69" s="49"/>
      <c r="E69" s="49">
        <f t="shared" si="69"/>
        <v>4</v>
      </c>
      <c r="G69" s="49"/>
      <c r="H69" s="49"/>
      <c r="I69" s="49">
        <f t="shared" si="65"/>
        <v>0</v>
      </c>
    </row>
    <row r="70" spans="1:9" ht="17.100000000000001" customHeight="1" thickTop="1" thickBot="1" x14ac:dyDescent="0.25">
      <c r="A70" s="5" t="s">
        <v>103</v>
      </c>
      <c r="B70" s="6" t="s">
        <v>104</v>
      </c>
      <c r="C70" s="49">
        <v>1</v>
      </c>
      <c r="D70" s="49"/>
      <c r="E70" s="49">
        <f t="shared" si="69"/>
        <v>1</v>
      </c>
      <c r="G70" s="49"/>
      <c r="H70" s="49"/>
      <c r="I70" s="49">
        <f t="shared" si="65"/>
        <v>0</v>
      </c>
    </row>
    <row r="71" spans="1:9" ht="17.100000000000001" customHeight="1" thickTop="1" thickBot="1" x14ac:dyDescent="0.25">
      <c r="A71" s="5" t="s">
        <v>24</v>
      </c>
      <c r="B71" s="6" t="s">
        <v>105</v>
      </c>
      <c r="C71" s="49">
        <v>41</v>
      </c>
      <c r="D71" s="49">
        <v>6</v>
      </c>
      <c r="E71" s="49">
        <f t="shared" si="69"/>
        <v>47</v>
      </c>
      <c r="G71" s="49">
        <v>6</v>
      </c>
      <c r="H71" s="49">
        <v>6</v>
      </c>
      <c r="I71" s="49">
        <f t="shared" si="65"/>
        <v>0</v>
      </c>
    </row>
    <row r="72" spans="1:9" ht="17.100000000000001" customHeight="1" thickTop="1" thickBot="1" x14ac:dyDescent="0.25">
      <c r="A72" s="5" t="s">
        <v>28</v>
      </c>
      <c r="B72" s="6" t="s">
        <v>29</v>
      </c>
      <c r="C72" s="49">
        <v>660</v>
      </c>
      <c r="D72" s="49">
        <v>14</v>
      </c>
      <c r="E72" s="49">
        <f t="shared" si="69"/>
        <v>674</v>
      </c>
      <c r="G72" s="49">
        <v>14</v>
      </c>
      <c r="H72" s="49">
        <v>14</v>
      </c>
      <c r="I72" s="49">
        <f t="shared" si="65"/>
        <v>0</v>
      </c>
    </row>
    <row r="73" spans="1:9" ht="17.100000000000001" customHeight="1" thickTop="1" thickBot="1" x14ac:dyDescent="0.25">
      <c r="A73" s="5" t="s">
        <v>30</v>
      </c>
      <c r="B73" s="6" t="s">
        <v>31</v>
      </c>
      <c r="C73" s="49">
        <v>906</v>
      </c>
      <c r="D73" s="49">
        <v>11</v>
      </c>
      <c r="E73" s="49">
        <f t="shared" si="69"/>
        <v>917</v>
      </c>
      <c r="G73" s="49">
        <v>21</v>
      </c>
      <c r="H73" s="49">
        <v>11</v>
      </c>
      <c r="I73" s="49">
        <f t="shared" si="65"/>
        <v>10</v>
      </c>
    </row>
    <row r="74" spans="1:9" ht="17.100000000000001" customHeight="1" thickTop="1" thickBot="1" x14ac:dyDescent="0.25">
      <c r="A74" s="5" t="s">
        <v>32</v>
      </c>
      <c r="B74" s="6" t="s">
        <v>33</v>
      </c>
      <c r="C74" s="49"/>
      <c r="D74" s="135"/>
      <c r="E74" s="49">
        <f t="shared" si="69"/>
        <v>0</v>
      </c>
      <c r="G74" s="135"/>
      <c r="H74" s="135"/>
      <c r="I74" s="135">
        <f t="shared" si="65"/>
        <v>0</v>
      </c>
    </row>
    <row r="75" spans="1:9" ht="17.100000000000001" customHeight="1" thickTop="1" thickBot="1" x14ac:dyDescent="0.25">
      <c r="A75" s="5" t="s">
        <v>34</v>
      </c>
      <c r="B75" s="6" t="s">
        <v>35</v>
      </c>
      <c r="C75" s="49">
        <v>25</v>
      </c>
      <c r="D75" s="135"/>
      <c r="E75" s="49">
        <f t="shared" si="69"/>
        <v>25</v>
      </c>
      <c r="G75" s="135"/>
      <c r="H75" s="135"/>
      <c r="I75" s="135">
        <f t="shared" si="65"/>
        <v>0</v>
      </c>
    </row>
    <row r="76" spans="1:9" ht="17.100000000000001" customHeight="1" thickTop="1" thickBot="1" x14ac:dyDescent="0.25">
      <c r="A76" s="17" t="s">
        <v>36</v>
      </c>
      <c r="B76" s="13" t="s">
        <v>37</v>
      </c>
      <c r="C76" s="52">
        <f>SUM(C77:C78)</f>
        <v>58</v>
      </c>
      <c r="D76" s="52">
        <f>SUM(D77:D78)</f>
        <v>0</v>
      </c>
      <c r="E76" s="52">
        <f t="shared" ref="E76" si="70">SUM(E77:E78)</f>
        <v>58</v>
      </c>
      <c r="G76" s="52"/>
      <c r="H76" s="52"/>
      <c r="I76" s="52"/>
    </row>
    <row r="77" spans="1:9" ht="17.100000000000001" customHeight="1" thickTop="1" thickBot="1" x14ac:dyDescent="0.25">
      <c r="A77" s="5" t="s">
        <v>106</v>
      </c>
      <c r="B77" s="6" t="s">
        <v>107</v>
      </c>
      <c r="C77" s="49">
        <v>58</v>
      </c>
      <c r="D77" s="136"/>
      <c r="E77" s="49">
        <f t="shared" ref="E77:E78" si="71">C77+D77</f>
        <v>58</v>
      </c>
      <c r="G77" s="136"/>
      <c r="H77" s="136"/>
      <c r="I77" s="136"/>
    </row>
    <row r="78" spans="1:9" ht="17.100000000000001" customHeight="1" thickTop="1" thickBot="1" x14ac:dyDescent="0.25">
      <c r="A78" s="5" t="s">
        <v>108</v>
      </c>
      <c r="B78" s="6" t="s">
        <v>109</v>
      </c>
      <c r="C78" s="49">
        <v>0</v>
      </c>
      <c r="D78" s="49"/>
      <c r="E78" s="49">
        <f t="shared" si="71"/>
        <v>0</v>
      </c>
      <c r="G78" s="49"/>
      <c r="H78" s="49"/>
      <c r="I78" s="49"/>
    </row>
    <row r="79" spans="1:9" ht="17.100000000000001" customHeight="1" thickTop="1" thickBot="1" x14ac:dyDescent="0.25">
      <c r="A79" s="17" t="s">
        <v>38</v>
      </c>
      <c r="B79" s="13" t="s">
        <v>39</v>
      </c>
      <c r="C79" s="52">
        <f>SUM(C80:C81)</f>
        <v>9</v>
      </c>
      <c r="D79" s="52">
        <f>SUM(D80:D81)</f>
        <v>0</v>
      </c>
      <c r="E79" s="52">
        <f>SUM(E80:E81)</f>
        <v>9</v>
      </c>
      <c r="G79" s="52"/>
      <c r="H79" s="52"/>
      <c r="I79" s="52"/>
    </row>
    <row r="80" spans="1:9" ht="17.100000000000001" customHeight="1" thickTop="1" thickBot="1" x14ac:dyDescent="0.35">
      <c r="A80" s="14" t="s">
        <v>110</v>
      </c>
      <c r="B80" s="6" t="s">
        <v>111</v>
      </c>
      <c r="C80" s="53">
        <v>0</v>
      </c>
      <c r="D80" s="72"/>
      <c r="E80" s="53">
        <f t="shared" ref="E80:E84" si="72">C80+D80</f>
        <v>0</v>
      </c>
      <c r="G80" s="72"/>
      <c r="H80" s="72"/>
      <c r="I80" s="72"/>
    </row>
    <row r="81" spans="1:9" ht="17.100000000000001" customHeight="1" thickTop="1" thickBot="1" x14ac:dyDescent="0.25">
      <c r="A81" s="5" t="s">
        <v>112</v>
      </c>
      <c r="B81" s="6" t="s">
        <v>113</v>
      </c>
      <c r="C81" s="49">
        <v>9</v>
      </c>
      <c r="D81" s="135"/>
      <c r="E81" s="49">
        <f t="shared" si="72"/>
        <v>9</v>
      </c>
      <c r="G81" s="135"/>
      <c r="H81" s="135"/>
      <c r="I81" s="135"/>
    </row>
    <row r="82" spans="1:9" ht="17.100000000000001" customHeight="1" thickTop="1" thickBot="1" x14ac:dyDescent="0.25">
      <c r="A82" s="7" t="s">
        <v>40</v>
      </c>
      <c r="B82" s="8" t="s">
        <v>41</v>
      </c>
      <c r="C82" s="50">
        <v>-1254</v>
      </c>
      <c r="D82" s="50">
        <v>-15</v>
      </c>
      <c r="E82" s="50">
        <f>C82+D82</f>
        <v>-1269</v>
      </c>
      <c r="G82" s="50"/>
      <c r="H82" s="50"/>
      <c r="I82" s="50"/>
    </row>
    <row r="83" spans="1:9" ht="17.100000000000001" customHeight="1" thickTop="1" thickBot="1" x14ac:dyDescent="0.25">
      <c r="A83" s="9" t="s">
        <v>60</v>
      </c>
      <c r="B83" s="6" t="s">
        <v>61</v>
      </c>
      <c r="C83" s="49">
        <v>0</v>
      </c>
      <c r="D83" s="49"/>
      <c r="E83" s="49">
        <f t="shared" si="72"/>
        <v>0</v>
      </c>
      <c r="G83" s="49"/>
      <c r="H83" s="49"/>
      <c r="I83" s="49"/>
    </row>
    <row r="84" spans="1:9" ht="17.100000000000001" customHeight="1" thickTop="1" thickBot="1" x14ac:dyDescent="0.25">
      <c r="A84" s="9" t="s">
        <v>114</v>
      </c>
      <c r="B84" s="6" t="s">
        <v>63</v>
      </c>
      <c r="C84" s="49">
        <v>64</v>
      </c>
      <c r="D84" s="49"/>
      <c r="E84" s="49">
        <f t="shared" si="72"/>
        <v>64</v>
      </c>
      <c r="G84" s="49"/>
      <c r="H84" s="49"/>
      <c r="I84" s="49"/>
    </row>
    <row r="85" spans="1:9" ht="17.100000000000001" customHeight="1" thickTop="1" thickBot="1" x14ac:dyDescent="0.25">
      <c r="A85" s="17" t="s">
        <v>250</v>
      </c>
      <c r="B85" s="13" t="s">
        <v>67</v>
      </c>
      <c r="C85" s="52">
        <f t="shared" ref="C85:D85" si="73">SUM(C86:C87)</f>
        <v>270</v>
      </c>
      <c r="D85" s="52">
        <f t="shared" si="73"/>
        <v>0</v>
      </c>
      <c r="E85" s="52">
        <f>SUM(E86:E87)</f>
        <v>270</v>
      </c>
      <c r="G85" s="52"/>
      <c r="H85" s="52"/>
      <c r="I85" s="52"/>
    </row>
    <row r="86" spans="1:9" ht="17.100000000000001" customHeight="1" thickTop="1" thickBot="1" x14ac:dyDescent="0.25">
      <c r="A86" s="9" t="s">
        <v>248</v>
      </c>
      <c r="B86" s="6" t="s">
        <v>249</v>
      </c>
      <c r="C86" s="49"/>
      <c r="D86" s="49"/>
      <c r="E86" s="49">
        <f>C86+D86</f>
        <v>0</v>
      </c>
      <c r="G86" s="49"/>
      <c r="H86" s="49"/>
      <c r="I86" s="49"/>
    </row>
    <row r="87" spans="1:9" ht="17.100000000000001" customHeight="1" thickTop="1" thickBot="1" x14ac:dyDescent="0.25">
      <c r="A87" s="9" t="s">
        <v>203</v>
      </c>
      <c r="B87" s="6" t="s">
        <v>204</v>
      </c>
      <c r="C87" s="49">
        <v>270</v>
      </c>
      <c r="D87" s="49"/>
      <c r="E87" s="49">
        <f>C87+D87</f>
        <v>270</v>
      </c>
      <c r="G87" s="49"/>
      <c r="H87" s="49"/>
      <c r="I87" s="49"/>
    </row>
    <row r="88" spans="1:9" ht="17.100000000000001" customHeight="1" thickTop="1" thickBot="1" x14ac:dyDescent="0.25">
      <c r="A88" s="10" t="s">
        <v>115</v>
      </c>
      <c r="B88" s="11" t="s">
        <v>116</v>
      </c>
      <c r="C88" s="51">
        <f>C89+C90+C91+DU102+C103+C106</f>
        <v>21275</v>
      </c>
      <c r="D88" s="138">
        <f>D89+D90+D91+DV102+D103+D106</f>
        <v>15</v>
      </c>
      <c r="E88" s="51">
        <f>E89+E90+E91+E102+E103+E106</f>
        <v>21290</v>
      </c>
      <c r="G88" s="138"/>
      <c r="H88" s="138"/>
      <c r="I88" s="138"/>
    </row>
    <row r="89" spans="1:9" ht="17.100000000000001" customHeight="1" thickTop="1" thickBot="1" x14ac:dyDescent="0.25">
      <c r="A89" s="9" t="s">
        <v>117</v>
      </c>
      <c r="B89" s="6" t="s">
        <v>118</v>
      </c>
      <c r="C89" s="70">
        <f>-C82</f>
        <v>1254</v>
      </c>
      <c r="D89" s="136">
        <f>-D82</f>
        <v>15</v>
      </c>
      <c r="E89" s="49">
        <f t="shared" ref="E89:E90" si="74">C89+D89</f>
        <v>1269</v>
      </c>
      <c r="G89" s="136"/>
      <c r="H89" s="136"/>
      <c r="I89" s="136"/>
    </row>
    <row r="90" spans="1:9" ht="17.100000000000001" customHeight="1" thickTop="1" thickBot="1" x14ac:dyDescent="0.25">
      <c r="A90" s="5" t="s">
        <v>46</v>
      </c>
      <c r="B90" s="6" t="s">
        <v>119</v>
      </c>
      <c r="C90" s="49">
        <v>0</v>
      </c>
      <c r="D90" s="49"/>
      <c r="E90" s="49">
        <f t="shared" si="74"/>
        <v>0</v>
      </c>
      <c r="G90" s="49"/>
      <c r="H90" s="49"/>
      <c r="I90" s="49"/>
    </row>
    <row r="91" spans="1:9" ht="17.100000000000001" customHeight="1" thickTop="1" thickBot="1" x14ac:dyDescent="0.25">
      <c r="A91" s="18" t="s">
        <v>207</v>
      </c>
      <c r="B91" s="13" t="s">
        <v>208</v>
      </c>
      <c r="C91" s="52">
        <f>SUM(C92:C96)+C99</f>
        <v>20021</v>
      </c>
      <c r="D91" s="119">
        <f>SUM(D92:D96)+D99</f>
        <v>0</v>
      </c>
      <c r="E91" s="52">
        <f>SUM(E92:E96)+E99</f>
        <v>20021</v>
      </c>
      <c r="G91" s="119"/>
      <c r="H91" s="119"/>
      <c r="I91" s="119"/>
    </row>
    <row r="92" spans="1:9" ht="17.100000000000001" customHeight="1" thickTop="1" thickBot="1" x14ac:dyDescent="0.25">
      <c r="A92" s="5" t="s">
        <v>205</v>
      </c>
      <c r="B92" s="6" t="s">
        <v>206</v>
      </c>
      <c r="C92" s="49">
        <v>0</v>
      </c>
      <c r="D92" s="49"/>
      <c r="E92" s="49">
        <f t="shared" ref="E92:E93" si="75">C92+D92</f>
        <v>0</v>
      </c>
      <c r="G92" s="49"/>
      <c r="H92" s="49"/>
      <c r="I92" s="49"/>
    </row>
    <row r="93" spans="1:9" ht="17.100000000000001" customHeight="1" thickTop="1" thickBot="1" x14ac:dyDescent="0.25">
      <c r="A93" s="9" t="s">
        <v>58</v>
      </c>
      <c r="B93" s="6" t="s">
        <v>120</v>
      </c>
      <c r="C93" s="49">
        <v>0</v>
      </c>
      <c r="D93" s="49"/>
      <c r="E93" s="49">
        <f t="shared" si="75"/>
        <v>0</v>
      </c>
      <c r="G93" s="49"/>
      <c r="H93" s="49"/>
      <c r="I93" s="49"/>
    </row>
    <row r="94" spans="1:9" ht="17.100000000000001" customHeight="1" thickTop="1" thickBot="1" x14ac:dyDescent="0.25">
      <c r="A94" s="9" t="s">
        <v>121</v>
      </c>
      <c r="B94" s="6" t="s">
        <v>122</v>
      </c>
      <c r="C94" s="49"/>
      <c r="D94" s="137"/>
      <c r="E94" s="49">
        <f>C94+D94</f>
        <v>0</v>
      </c>
      <c r="G94" s="137"/>
      <c r="H94" s="137"/>
      <c r="I94" s="137"/>
    </row>
    <row r="95" spans="1:9" ht="17.100000000000001" customHeight="1" thickTop="1" thickBot="1" x14ac:dyDescent="0.25">
      <c r="A95" s="105" t="s">
        <v>264</v>
      </c>
      <c r="B95" s="106" t="s">
        <v>265</v>
      </c>
      <c r="C95" s="107">
        <v>15335</v>
      </c>
      <c r="D95" s="107"/>
      <c r="E95" s="107">
        <f>C95+D95</f>
        <v>15335</v>
      </c>
      <c r="G95" s="107"/>
      <c r="H95" s="107"/>
      <c r="I95" s="107"/>
    </row>
    <row r="96" spans="1:9" ht="17.100000000000001" customHeight="1" thickTop="1" thickBot="1" x14ac:dyDescent="0.25">
      <c r="A96" s="101" t="s">
        <v>259</v>
      </c>
      <c r="B96" s="102" t="s">
        <v>260</v>
      </c>
      <c r="C96" s="103">
        <f>SUM(C97:C98)</f>
        <v>0</v>
      </c>
      <c r="D96" s="103">
        <f>SUM(D97:D98)</f>
        <v>0</v>
      </c>
      <c r="E96" s="103">
        <f>SUM(E97:E98)</f>
        <v>0</v>
      </c>
      <c r="G96" s="103"/>
      <c r="H96" s="103"/>
      <c r="I96" s="103"/>
    </row>
    <row r="97" spans="1:9" ht="17.100000000000001" customHeight="1" thickTop="1" thickBot="1" x14ac:dyDescent="0.25">
      <c r="A97" s="9" t="s">
        <v>261</v>
      </c>
      <c r="B97" s="6" t="s">
        <v>276</v>
      </c>
      <c r="C97" s="49"/>
      <c r="D97" s="49"/>
      <c r="E97" s="49">
        <f>C97+D97</f>
        <v>0</v>
      </c>
      <c r="G97" s="49"/>
      <c r="H97" s="49"/>
      <c r="I97" s="49"/>
    </row>
    <row r="98" spans="1:9" ht="17.100000000000001" customHeight="1" thickTop="1" thickBot="1" x14ac:dyDescent="0.25">
      <c r="A98" s="9" t="s">
        <v>272</v>
      </c>
      <c r="B98" s="6" t="s">
        <v>278</v>
      </c>
      <c r="C98" s="49"/>
      <c r="D98" s="49"/>
      <c r="E98" s="49">
        <f>C98+D98</f>
        <v>0</v>
      </c>
      <c r="G98" s="49"/>
      <c r="H98" s="49"/>
      <c r="I98" s="49"/>
    </row>
    <row r="99" spans="1:9" ht="17.100000000000001" customHeight="1" thickTop="1" thickBot="1" x14ac:dyDescent="0.25">
      <c r="A99" s="101" t="s">
        <v>277</v>
      </c>
      <c r="B99" s="102" t="s">
        <v>271</v>
      </c>
      <c r="C99" s="103">
        <f t="shared" ref="C99:E99" si="76">SUM(C100:C101)</f>
        <v>4686</v>
      </c>
      <c r="D99" s="103">
        <f t="shared" si="76"/>
        <v>0</v>
      </c>
      <c r="E99" s="103">
        <f t="shared" si="76"/>
        <v>4686</v>
      </c>
      <c r="G99" s="103"/>
      <c r="H99" s="103"/>
      <c r="I99" s="103"/>
    </row>
    <row r="100" spans="1:9" ht="17.100000000000001" customHeight="1" thickTop="1" thickBot="1" x14ac:dyDescent="0.25">
      <c r="A100" s="9" t="s">
        <v>270</v>
      </c>
      <c r="B100" s="6" t="s">
        <v>274</v>
      </c>
      <c r="C100" s="49">
        <v>3937</v>
      </c>
      <c r="D100" s="135"/>
      <c r="E100" s="49">
        <f t="shared" ref="E100:E101" si="77">C100+D100</f>
        <v>3937</v>
      </c>
      <c r="G100" s="135"/>
      <c r="H100" s="135"/>
      <c r="I100" s="135"/>
    </row>
    <row r="101" spans="1:9" ht="17.100000000000001" customHeight="1" thickTop="1" thickBot="1" x14ac:dyDescent="0.25">
      <c r="A101" s="9" t="s">
        <v>272</v>
      </c>
      <c r="B101" s="6" t="s">
        <v>275</v>
      </c>
      <c r="C101" s="49">
        <v>749</v>
      </c>
      <c r="D101" s="135"/>
      <c r="E101" s="49">
        <f t="shared" si="77"/>
        <v>749</v>
      </c>
      <c r="G101" s="135"/>
      <c r="H101" s="135"/>
      <c r="I101" s="135"/>
    </row>
    <row r="102" spans="1:9" ht="17.100000000000001" customHeight="1" thickTop="1" thickBot="1" x14ac:dyDescent="0.25">
      <c r="A102" s="9" t="s">
        <v>68</v>
      </c>
      <c r="B102" s="6" t="s">
        <v>123</v>
      </c>
      <c r="C102" s="49"/>
      <c r="D102" s="49"/>
      <c r="E102" s="49">
        <f>C102+D102</f>
        <v>0</v>
      </c>
      <c r="G102" s="49"/>
      <c r="H102" s="49"/>
      <c r="I102" s="49"/>
    </row>
    <row r="103" spans="1:9" ht="17.100000000000001" customHeight="1" thickTop="1" thickBot="1" x14ac:dyDescent="0.25">
      <c r="A103" s="18" t="s">
        <v>70</v>
      </c>
      <c r="B103" s="13" t="s">
        <v>124</v>
      </c>
      <c r="C103" s="52">
        <f>SUM(C104:C105)</f>
        <v>0</v>
      </c>
      <c r="D103" s="52">
        <f>SUM(D104:D105)</f>
        <v>0</v>
      </c>
      <c r="E103" s="52">
        <f t="shared" ref="E103" si="78">SUM(E104:E105)</f>
        <v>0</v>
      </c>
      <c r="G103" s="52"/>
      <c r="H103" s="52"/>
      <c r="I103" s="52"/>
    </row>
    <row r="104" spans="1:9" ht="17.100000000000001" customHeight="1" thickTop="1" thickBot="1" x14ac:dyDescent="0.25">
      <c r="A104" s="9" t="s">
        <v>125</v>
      </c>
      <c r="B104" s="6" t="s">
        <v>126</v>
      </c>
      <c r="C104" s="49">
        <v>0</v>
      </c>
      <c r="D104" s="49"/>
      <c r="E104" s="49">
        <f t="shared" ref="E104:E105" si="79">C104+D104</f>
        <v>0</v>
      </c>
      <c r="G104" s="49"/>
      <c r="H104" s="49"/>
      <c r="I104" s="49"/>
    </row>
    <row r="105" spans="1:9" ht="17.100000000000001" customHeight="1" thickTop="1" thickBot="1" x14ac:dyDescent="0.25">
      <c r="A105" s="9" t="s">
        <v>127</v>
      </c>
      <c r="B105" s="6" t="s">
        <v>128</v>
      </c>
      <c r="C105" s="49">
        <v>0</v>
      </c>
      <c r="D105" s="49"/>
      <c r="E105" s="49">
        <f t="shared" si="79"/>
        <v>0</v>
      </c>
      <c r="G105" s="49"/>
      <c r="H105" s="49"/>
      <c r="I105" s="49"/>
    </row>
    <row r="106" spans="1:9" ht="17.100000000000001" customHeight="1" thickTop="1" thickBot="1" x14ac:dyDescent="0.25">
      <c r="A106" s="18" t="s">
        <v>72</v>
      </c>
      <c r="B106" s="13" t="s">
        <v>129</v>
      </c>
      <c r="C106" s="52">
        <f>SUM(C107:C110)</f>
        <v>0</v>
      </c>
      <c r="D106" s="52">
        <f>SUM(D107:D110)</f>
        <v>0</v>
      </c>
      <c r="E106" s="52">
        <f t="shared" ref="E106" si="80">SUM(E107:E110)</f>
        <v>0</v>
      </c>
      <c r="G106" s="52"/>
      <c r="H106" s="52"/>
      <c r="I106" s="52"/>
    </row>
    <row r="107" spans="1:9" ht="17.100000000000001" customHeight="1" thickTop="1" thickBot="1" x14ac:dyDescent="0.25">
      <c r="A107" s="9" t="s">
        <v>125</v>
      </c>
      <c r="B107" s="6" t="s">
        <v>130</v>
      </c>
      <c r="C107" s="49"/>
      <c r="D107" s="49"/>
      <c r="E107" s="49">
        <f t="shared" ref="E107:E110" si="81">C107+D107</f>
        <v>0</v>
      </c>
      <c r="G107" s="49"/>
      <c r="H107" s="49"/>
      <c r="I107" s="49"/>
    </row>
    <row r="108" spans="1:9" ht="17.100000000000001" customHeight="1" thickTop="1" thickBot="1" x14ac:dyDescent="0.25">
      <c r="A108" s="9" t="s">
        <v>131</v>
      </c>
      <c r="B108" s="6" t="s">
        <v>132</v>
      </c>
      <c r="C108" s="49">
        <v>0</v>
      </c>
      <c r="D108" s="49"/>
      <c r="E108" s="49">
        <f t="shared" si="81"/>
        <v>0</v>
      </c>
      <c r="G108" s="49"/>
      <c r="H108" s="49"/>
      <c r="I108" s="49"/>
    </row>
    <row r="109" spans="1:9" ht="17.100000000000001" customHeight="1" thickTop="1" thickBot="1" x14ac:dyDescent="0.25">
      <c r="A109" s="9" t="s">
        <v>127</v>
      </c>
      <c r="B109" s="6" t="s">
        <v>133</v>
      </c>
      <c r="C109" s="49">
        <v>0</v>
      </c>
      <c r="D109" s="49"/>
      <c r="E109" s="49">
        <f t="shared" si="81"/>
        <v>0</v>
      </c>
      <c r="G109" s="49"/>
      <c r="H109" s="49"/>
      <c r="I109" s="49"/>
    </row>
    <row r="110" spans="1:9" ht="17.100000000000001" customHeight="1" thickTop="1" thickBot="1" x14ac:dyDescent="0.25">
      <c r="A110" s="9" t="s">
        <v>134</v>
      </c>
      <c r="B110" s="6" t="s">
        <v>135</v>
      </c>
      <c r="C110" s="49">
        <v>0</v>
      </c>
      <c r="D110" s="49"/>
      <c r="E110" s="49">
        <f t="shared" si="81"/>
        <v>0</v>
      </c>
      <c r="G110" s="49"/>
      <c r="H110" s="49"/>
      <c r="I110" s="49"/>
    </row>
    <row r="111" spans="1:9" ht="17.100000000000001" customHeight="1" thickTop="1" thickBot="1" x14ac:dyDescent="0.35">
      <c r="A111" s="19" t="s">
        <v>136</v>
      </c>
      <c r="B111" s="20">
        <v>4902</v>
      </c>
      <c r="C111" s="56">
        <f>C112+C113+C114+C115+C116+C119+C120+C125+C129+C134+C138</f>
        <v>27389</v>
      </c>
      <c r="D111" s="56">
        <f>D112+D113+D114+D115+D116+D119+D120+D125+D129+D134+D138</f>
        <v>99</v>
      </c>
      <c r="E111" s="56">
        <f>E112+E113+E114+E115+E116+E119+E120+E125+E129+E134+E138</f>
        <v>27488</v>
      </c>
      <c r="G111" s="56"/>
      <c r="H111" s="56"/>
      <c r="I111" s="56"/>
    </row>
    <row r="112" spans="1:9" ht="17.100000000000001" customHeight="1" thickTop="1" thickBot="1" x14ac:dyDescent="0.35">
      <c r="A112" s="43" t="s">
        <v>137</v>
      </c>
      <c r="B112" s="21">
        <v>51020103</v>
      </c>
      <c r="C112" s="57">
        <f>C140+C171</f>
        <v>4031</v>
      </c>
      <c r="D112" s="117">
        <f>D140+D171</f>
        <v>50</v>
      </c>
      <c r="E112" s="57">
        <f>E140+E171</f>
        <v>4081</v>
      </c>
      <c r="G112" s="117"/>
      <c r="H112" s="117"/>
      <c r="I112" s="117"/>
    </row>
    <row r="113" spans="1:9" ht="17.100000000000001" customHeight="1" thickTop="1" thickBot="1" x14ac:dyDescent="0.35">
      <c r="A113" s="43" t="s">
        <v>138</v>
      </c>
      <c r="B113" s="21">
        <v>540250</v>
      </c>
      <c r="C113" s="57">
        <f t="shared" ref="C113:D114" si="82">C141</f>
        <v>0</v>
      </c>
      <c r="D113" s="57">
        <f t="shared" si="82"/>
        <v>0</v>
      </c>
      <c r="E113" s="57">
        <f t="shared" ref="E113:E114" si="83">E141</f>
        <v>0</v>
      </c>
      <c r="G113" s="57"/>
      <c r="H113" s="57"/>
      <c r="I113" s="57"/>
    </row>
    <row r="114" spans="1:9" ht="17.100000000000001" customHeight="1" thickTop="1" thickBot="1" x14ac:dyDescent="0.35">
      <c r="A114" s="43" t="s">
        <v>139</v>
      </c>
      <c r="B114" s="21">
        <v>550230</v>
      </c>
      <c r="C114" s="57">
        <f t="shared" si="82"/>
        <v>48</v>
      </c>
      <c r="D114" s="57">
        <f t="shared" si="82"/>
        <v>0</v>
      </c>
      <c r="E114" s="57">
        <f t="shared" si="83"/>
        <v>48</v>
      </c>
      <c r="G114" s="57"/>
      <c r="H114" s="57"/>
      <c r="I114" s="57"/>
    </row>
    <row r="115" spans="1:9" ht="17.100000000000001" customHeight="1" thickTop="1" thickBot="1" x14ac:dyDescent="0.35">
      <c r="A115" s="43" t="s">
        <v>213</v>
      </c>
      <c r="B115" s="21">
        <v>6102</v>
      </c>
      <c r="C115" s="57">
        <f>C143+C172</f>
        <v>91</v>
      </c>
      <c r="D115" s="75">
        <f>D143+D172</f>
        <v>0</v>
      </c>
      <c r="E115" s="57">
        <f>E143+E172</f>
        <v>91</v>
      </c>
      <c r="G115" s="75"/>
      <c r="H115" s="75"/>
      <c r="I115" s="75"/>
    </row>
    <row r="116" spans="1:9" ht="17.100000000000001" customHeight="1" thickTop="1" thickBot="1" x14ac:dyDescent="0.35">
      <c r="A116" s="43" t="s">
        <v>141</v>
      </c>
      <c r="B116" s="21">
        <v>6502</v>
      </c>
      <c r="C116" s="57">
        <f>SUM(C117:C118)</f>
        <v>940</v>
      </c>
      <c r="D116" s="75">
        <f>SUM(D117:D118)</f>
        <v>0</v>
      </c>
      <c r="E116" s="57">
        <f>SUM(E117:E118)</f>
        <v>940</v>
      </c>
      <c r="G116" s="75"/>
      <c r="H116" s="75"/>
      <c r="I116" s="75"/>
    </row>
    <row r="117" spans="1:9" ht="17.100000000000001" customHeight="1" thickTop="1" thickBot="1" x14ac:dyDescent="0.3">
      <c r="A117" s="22" t="s">
        <v>142</v>
      </c>
      <c r="B117" s="23">
        <v>65020401</v>
      </c>
      <c r="C117" s="68">
        <f>C147+C174</f>
        <v>937</v>
      </c>
      <c r="D117" s="73">
        <f>D147+D174</f>
        <v>0</v>
      </c>
      <c r="E117" s="68">
        <f>E147+E174</f>
        <v>937</v>
      </c>
      <c r="G117" s="73"/>
      <c r="H117" s="73"/>
      <c r="I117" s="73"/>
    </row>
    <row r="118" spans="1:9" ht="17.100000000000001" customHeight="1" thickTop="1" thickBot="1" x14ac:dyDescent="0.3">
      <c r="A118" s="22" t="s">
        <v>143</v>
      </c>
      <c r="B118" s="23">
        <v>650250</v>
      </c>
      <c r="C118" s="58">
        <f>C148</f>
        <v>3</v>
      </c>
      <c r="D118" s="71">
        <f>D148</f>
        <v>0</v>
      </c>
      <c r="E118" s="58">
        <f t="shared" ref="E118" si="84">E148</f>
        <v>3</v>
      </c>
      <c r="G118" s="71"/>
      <c r="H118" s="71"/>
      <c r="I118" s="71"/>
    </row>
    <row r="119" spans="1:9" ht="17.100000000000001" customHeight="1" thickTop="1" thickBot="1" x14ac:dyDescent="0.3">
      <c r="A119" s="24" t="s">
        <v>144</v>
      </c>
      <c r="B119" s="25">
        <v>66025050</v>
      </c>
      <c r="C119" s="58">
        <f>C149+C176</f>
        <v>4</v>
      </c>
      <c r="D119" s="73">
        <f>D149+D176</f>
        <v>0</v>
      </c>
      <c r="E119" s="58">
        <f>E149+E176</f>
        <v>4</v>
      </c>
      <c r="G119" s="73"/>
      <c r="H119" s="73"/>
      <c r="I119" s="73"/>
    </row>
    <row r="120" spans="1:9" ht="17.100000000000001" customHeight="1" thickTop="1" thickBot="1" x14ac:dyDescent="0.35">
      <c r="A120" s="43" t="s">
        <v>145</v>
      </c>
      <c r="B120" s="21">
        <v>6702</v>
      </c>
      <c r="C120" s="57">
        <f t="shared" ref="C120:D120" si="85">SUM(C121:C124)</f>
        <v>2361</v>
      </c>
      <c r="D120" s="75">
        <f t="shared" si="85"/>
        <v>8</v>
      </c>
      <c r="E120" s="57">
        <f t="shared" ref="E120" si="86">SUM(E121:E124)</f>
        <v>2369</v>
      </c>
      <c r="G120" s="75"/>
      <c r="H120" s="75"/>
      <c r="I120" s="75"/>
    </row>
    <row r="121" spans="1:9" ht="17.100000000000001" customHeight="1" thickTop="1" thickBot="1" x14ac:dyDescent="0.3">
      <c r="A121" s="22" t="s">
        <v>146</v>
      </c>
      <c r="B121" s="23">
        <v>67020307</v>
      </c>
      <c r="C121" s="59">
        <f t="shared" ref="C121:D122" si="87">C151+C178</f>
        <v>2093</v>
      </c>
      <c r="D121" s="73">
        <f t="shared" si="87"/>
        <v>8</v>
      </c>
      <c r="E121" s="58">
        <f>E151+E178</f>
        <v>2101</v>
      </c>
      <c r="G121" s="73"/>
      <c r="H121" s="73"/>
      <c r="I121" s="73"/>
    </row>
    <row r="122" spans="1:9" ht="17.100000000000001" customHeight="1" thickTop="1" thickBot="1" x14ac:dyDescent="0.3">
      <c r="A122" s="24" t="s">
        <v>147</v>
      </c>
      <c r="B122" s="25">
        <v>67020312</v>
      </c>
      <c r="C122" s="59">
        <f t="shared" si="87"/>
        <v>0</v>
      </c>
      <c r="D122" s="71">
        <f t="shared" si="87"/>
        <v>0</v>
      </c>
      <c r="E122" s="58">
        <f>E152+E179</f>
        <v>0</v>
      </c>
      <c r="G122" s="71"/>
      <c r="H122" s="71"/>
      <c r="I122" s="71"/>
    </row>
    <row r="123" spans="1:9" ht="17.100000000000001" customHeight="1" thickTop="1" thickBot="1" x14ac:dyDescent="0.3">
      <c r="A123" s="24" t="s">
        <v>240</v>
      </c>
      <c r="B123" s="25" t="s">
        <v>243</v>
      </c>
      <c r="C123" s="58">
        <f>C153+C180</f>
        <v>232</v>
      </c>
      <c r="D123" s="73">
        <f>D153+D180</f>
        <v>0</v>
      </c>
      <c r="E123" s="58">
        <f>E153+E180</f>
        <v>232</v>
      </c>
      <c r="G123" s="73"/>
      <c r="H123" s="73"/>
      <c r="I123" s="73"/>
    </row>
    <row r="124" spans="1:9" ht="17.100000000000001" customHeight="1" thickTop="1" thickBot="1" x14ac:dyDescent="0.3">
      <c r="A124" s="24" t="s">
        <v>235</v>
      </c>
      <c r="B124" s="25">
        <v>670250</v>
      </c>
      <c r="C124" s="58">
        <f t="shared" ref="C124:D124" si="88">C154+C181</f>
        <v>36</v>
      </c>
      <c r="D124" s="58">
        <f t="shared" si="88"/>
        <v>0</v>
      </c>
      <c r="E124" s="58">
        <f>E154+E181</f>
        <v>36</v>
      </c>
      <c r="G124" s="58"/>
      <c r="H124" s="58"/>
      <c r="I124" s="58"/>
    </row>
    <row r="125" spans="1:9" ht="17.100000000000001" customHeight="1" thickTop="1" thickBot="1" x14ac:dyDescent="0.35">
      <c r="A125" s="43" t="s">
        <v>148</v>
      </c>
      <c r="B125" s="26" t="s">
        <v>149</v>
      </c>
      <c r="C125" s="57">
        <f t="shared" ref="C125:D125" si="89">SUM(C126:C128)</f>
        <v>2750</v>
      </c>
      <c r="D125" s="75">
        <f t="shared" si="89"/>
        <v>0</v>
      </c>
      <c r="E125" s="57">
        <f t="shared" ref="E125" si="90">SUM(E126:E128)</f>
        <v>2750</v>
      </c>
      <c r="G125" s="75"/>
      <c r="H125" s="75"/>
      <c r="I125" s="75"/>
    </row>
    <row r="126" spans="1:9" ht="17.100000000000001" customHeight="1" thickTop="1" thickBot="1" x14ac:dyDescent="0.3">
      <c r="A126" s="22" t="s">
        <v>150</v>
      </c>
      <c r="B126" s="23">
        <v>68020502</v>
      </c>
      <c r="C126" s="58">
        <f>C156</f>
        <v>2686</v>
      </c>
      <c r="D126" s="78">
        <f>D156</f>
        <v>0</v>
      </c>
      <c r="E126" s="58">
        <f t="shared" ref="E126" si="91">E156</f>
        <v>2686</v>
      </c>
      <c r="G126" s="78"/>
      <c r="H126" s="78"/>
      <c r="I126" s="78"/>
    </row>
    <row r="127" spans="1:9" ht="17.100000000000001" customHeight="1" thickTop="1" thickBot="1" x14ac:dyDescent="0.3">
      <c r="A127" s="22" t="s">
        <v>151</v>
      </c>
      <c r="B127" s="23">
        <v>68021501</v>
      </c>
      <c r="C127" s="58">
        <f t="shared" ref="C127:D127" si="92">C157</f>
        <v>64</v>
      </c>
      <c r="D127" s="81">
        <f t="shared" si="92"/>
        <v>0</v>
      </c>
      <c r="E127" s="58">
        <f t="shared" ref="E127:E128" si="93">E157</f>
        <v>64</v>
      </c>
      <c r="G127" s="81"/>
      <c r="H127" s="81"/>
      <c r="I127" s="81"/>
    </row>
    <row r="128" spans="1:9" ht="17.100000000000001" customHeight="1" thickTop="1" thickBot="1" x14ac:dyDescent="0.3">
      <c r="A128" s="22" t="s">
        <v>233</v>
      </c>
      <c r="B128" s="23">
        <v>68025050</v>
      </c>
      <c r="C128" s="58">
        <f t="shared" ref="C128:D128" si="94">C158</f>
        <v>0</v>
      </c>
      <c r="D128" s="58">
        <f t="shared" si="94"/>
        <v>0</v>
      </c>
      <c r="E128" s="58">
        <f t="shared" si="93"/>
        <v>0</v>
      </c>
      <c r="G128" s="58"/>
      <c r="H128" s="58"/>
      <c r="I128" s="58"/>
    </row>
    <row r="129" spans="1:9" ht="17.100000000000001" customHeight="1" thickTop="1" thickBot="1" x14ac:dyDescent="0.35">
      <c r="A129" s="43" t="s">
        <v>152</v>
      </c>
      <c r="B129" s="21">
        <v>7002</v>
      </c>
      <c r="C129" s="57">
        <f>SUM(C130:C133)</f>
        <v>413</v>
      </c>
      <c r="D129" s="57">
        <f>SUM(D130:D133)</f>
        <v>35</v>
      </c>
      <c r="E129" s="57">
        <f t="shared" ref="E129" si="95">SUM(E130:E133)</f>
        <v>448</v>
      </c>
      <c r="G129" s="57"/>
      <c r="H129" s="57"/>
      <c r="I129" s="57"/>
    </row>
    <row r="130" spans="1:9" ht="17.100000000000001" customHeight="1" thickTop="1" thickBot="1" x14ac:dyDescent="0.3">
      <c r="A130" s="22" t="s">
        <v>153</v>
      </c>
      <c r="B130" s="23">
        <v>70020501</v>
      </c>
      <c r="C130" s="58">
        <f>C160</f>
        <v>0</v>
      </c>
      <c r="D130" s="58">
        <f>D160</f>
        <v>0</v>
      </c>
      <c r="E130" s="58">
        <f t="shared" ref="E130" si="96">E160</f>
        <v>0</v>
      </c>
      <c r="G130" s="58"/>
      <c r="H130" s="58"/>
      <c r="I130" s="58"/>
    </row>
    <row r="131" spans="1:9" ht="17.100000000000001" customHeight="1" thickTop="1" thickBot="1" x14ac:dyDescent="0.3">
      <c r="A131" s="22" t="s">
        <v>154</v>
      </c>
      <c r="B131" s="23">
        <v>700206</v>
      </c>
      <c r="C131" s="58">
        <f t="shared" ref="C131:D131" si="97">C161+C183</f>
        <v>138</v>
      </c>
      <c r="D131" s="73">
        <f t="shared" si="97"/>
        <v>30</v>
      </c>
      <c r="E131" s="58">
        <f>E161+E183</f>
        <v>168</v>
      </c>
      <c r="G131" s="73"/>
      <c r="H131" s="73"/>
      <c r="I131" s="73"/>
    </row>
    <row r="132" spans="1:9" ht="17.100000000000001" customHeight="1" thickTop="1" thickBot="1" x14ac:dyDescent="0.3">
      <c r="A132" s="22" t="s">
        <v>155</v>
      </c>
      <c r="B132" s="23">
        <v>700207</v>
      </c>
      <c r="C132" s="58">
        <f t="shared" ref="C132:D132" si="98">C162+C184</f>
        <v>0</v>
      </c>
      <c r="D132" s="58">
        <f t="shared" si="98"/>
        <v>0</v>
      </c>
      <c r="E132" s="58">
        <f>E162+E184</f>
        <v>0</v>
      </c>
      <c r="G132" s="58"/>
      <c r="H132" s="58"/>
      <c r="I132" s="58"/>
    </row>
    <row r="133" spans="1:9" ht="17.100000000000001" customHeight="1" thickTop="1" thickBot="1" x14ac:dyDescent="0.3">
      <c r="A133" s="22" t="s">
        <v>156</v>
      </c>
      <c r="B133" s="23">
        <v>700250</v>
      </c>
      <c r="C133" s="58">
        <f t="shared" ref="C133:D133" si="99">C163+C185</f>
        <v>275</v>
      </c>
      <c r="D133" s="73">
        <f t="shared" si="99"/>
        <v>5</v>
      </c>
      <c r="E133" s="58">
        <f>E163+E185</f>
        <v>280</v>
      </c>
      <c r="G133" s="73"/>
      <c r="H133" s="73"/>
      <c r="I133" s="73"/>
    </row>
    <row r="134" spans="1:9" ht="17.100000000000001" customHeight="1" thickTop="1" thickBot="1" x14ac:dyDescent="0.35">
      <c r="A134" s="43" t="s">
        <v>157</v>
      </c>
      <c r="B134" s="21">
        <v>7402</v>
      </c>
      <c r="C134" s="57">
        <f>SUM(C135:C137)</f>
        <v>7421</v>
      </c>
      <c r="D134" s="75">
        <f>SUM(D135:D137)</f>
        <v>0</v>
      </c>
      <c r="E134" s="57">
        <f t="shared" ref="E134" si="100">SUM(E135:E137)</f>
        <v>7421</v>
      </c>
      <c r="G134" s="75"/>
      <c r="H134" s="75"/>
      <c r="I134" s="75"/>
    </row>
    <row r="135" spans="1:9" ht="17.100000000000001" customHeight="1" thickTop="1" thickBot="1" x14ac:dyDescent="0.3">
      <c r="A135" s="22" t="s">
        <v>158</v>
      </c>
      <c r="B135" s="23">
        <v>74020501</v>
      </c>
      <c r="C135" s="58">
        <f t="shared" ref="C135:E136" si="101">C165+C187</f>
        <v>5</v>
      </c>
      <c r="D135" s="73">
        <f t="shared" si="101"/>
        <v>0</v>
      </c>
      <c r="E135" s="58">
        <f t="shared" si="101"/>
        <v>5</v>
      </c>
      <c r="G135" s="73"/>
      <c r="H135" s="73"/>
      <c r="I135" s="73"/>
    </row>
    <row r="136" spans="1:9" ht="17.100000000000001" customHeight="1" thickTop="1" thickBot="1" x14ac:dyDescent="0.3">
      <c r="A136" s="22" t="s">
        <v>159</v>
      </c>
      <c r="B136" s="23">
        <v>74020502</v>
      </c>
      <c r="C136" s="58">
        <f t="shared" si="101"/>
        <v>18</v>
      </c>
      <c r="D136" s="73">
        <f t="shared" si="101"/>
        <v>0</v>
      </c>
      <c r="E136" s="58">
        <f t="shared" si="101"/>
        <v>18</v>
      </c>
      <c r="G136" s="73"/>
      <c r="H136" s="73"/>
      <c r="I136" s="73"/>
    </row>
    <row r="137" spans="1:9" ht="17.100000000000001" customHeight="1" thickTop="1" thickBot="1" x14ac:dyDescent="0.3">
      <c r="A137" s="22" t="s">
        <v>160</v>
      </c>
      <c r="B137" s="23">
        <v>740206</v>
      </c>
      <c r="C137" s="58">
        <f t="shared" ref="C137:D137" si="102">C167+C189</f>
        <v>7398</v>
      </c>
      <c r="D137" s="73">
        <f t="shared" si="102"/>
        <v>0</v>
      </c>
      <c r="E137" s="58">
        <f>E167+E189</f>
        <v>7398</v>
      </c>
      <c r="G137" s="73"/>
      <c r="H137" s="73"/>
      <c r="I137" s="73"/>
    </row>
    <row r="138" spans="1:9" ht="17.100000000000001" customHeight="1" thickTop="1" thickBot="1" x14ac:dyDescent="0.35">
      <c r="A138" s="43" t="s">
        <v>161</v>
      </c>
      <c r="B138" s="21">
        <v>84020301</v>
      </c>
      <c r="C138" s="57">
        <f t="shared" ref="C138:D138" si="103">C168+C190</f>
        <v>9330</v>
      </c>
      <c r="D138" s="75">
        <f t="shared" si="103"/>
        <v>6</v>
      </c>
      <c r="E138" s="57">
        <f>E168+E190</f>
        <v>9336</v>
      </c>
      <c r="G138" s="75"/>
      <c r="H138" s="75"/>
      <c r="I138" s="75"/>
    </row>
    <row r="139" spans="1:9" ht="17.100000000000001" customHeight="1" thickTop="1" thickBot="1" x14ac:dyDescent="0.35">
      <c r="A139" s="27" t="s">
        <v>162</v>
      </c>
      <c r="B139" s="28" t="s">
        <v>163</v>
      </c>
      <c r="C139" s="60">
        <f>C140+C141+C142+C143+C146+C149+C150+C155+C159+C164+C168</f>
        <v>5834</v>
      </c>
      <c r="D139" s="60">
        <f>D140+D141+D142+D143+D146+D149+D150+D155+D159+D164+D168</f>
        <v>84</v>
      </c>
      <c r="E139" s="60">
        <f>E140+E141+E142+E143+E146+E149+E150+E155+E159+E164+E168</f>
        <v>5918</v>
      </c>
      <c r="G139" s="60"/>
      <c r="H139" s="60"/>
      <c r="I139" s="60"/>
    </row>
    <row r="140" spans="1:9" ht="17.100000000000001" customHeight="1" thickTop="1" thickBot="1" x14ac:dyDescent="0.35">
      <c r="A140" s="29" t="s">
        <v>137</v>
      </c>
      <c r="B140" s="30" t="s">
        <v>164</v>
      </c>
      <c r="C140" s="62">
        <v>1942</v>
      </c>
      <c r="D140" s="63">
        <v>50</v>
      </c>
      <c r="E140" s="62">
        <f>C140+D140</f>
        <v>1992</v>
      </c>
      <c r="G140" s="63"/>
      <c r="H140" s="63"/>
      <c r="I140" s="63"/>
    </row>
    <row r="141" spans="1:9" ht="17.100000000000001" customHeight="1" thickTop="1" thickBot="1" x14ac:dyDescent="0.35">
      <c r="A141" s="29" t="s">
        <v>138</v>
      </c>
      <c r="B141" s="30" t="s">
        <v>218</v>
      </c>
      <c r="C141" s="62"/>
      <c r="D141" s="63"/>
      <c r="E141" s="62">
        <f>C141+D141</f>
        <v>0</v>
      </c>
      <c r="G141" s="63"/>
      <c r="H141" s="63"/>
      <c r="I141" s="63"/>
    </row>
    <row r="142" spans="1:9" ht="17.100000000000001" customHeight="1" thickTop="1" thickBot="1" x14ac:dyDescent="0.35">
      <c r="A142" s="29" t="s">
        <v>139</v>
      </c>
      <c r="B142" s="30" t="s">
        <v>219</v>
      </c>
      <c r="C142" s="62">
        <v>48</v>
      </c>
      <c r="D142" s="63"/>
      <c r="E142" s="62">
        <f t="shared" ref="E142" si="104">C142+D142</f>
        <v>48</v>
      </c>
      <c r="G142" s="63"/>
      <c r="H142" s="63"/>
      <c r="I142" s="63"/>
    </row>
    <row r="143" spans="1:9" ht="17.100000000000001" customHeight="1" thickTop="1" thickBot="1" x14ac:dyDescent="0.35">
      <c r="A143" s="29" t="s">
        <v>213</v>
      </c>
      <c r="B143" s="30" t="s">
        <v>216</v>
      </c>
      <c r="C143" s="62">
        <f t="shared" ref="C143:D143" si="105">SUM(C144:C145)</f>
        <v>91</v>
      </c>
      <c r="D143" s="115">
        <f t="shared" si="105"/>
        <v>0</v>
      </c>
      <c r="E143" s="62">
        <f>SUM(E144:E145)</f>
        <v>91</v>
      </c>
      <c r="G143" s="115"/>
      <c r="H143" s="115"/>
      <c r="I143" s="115"/>
    </row>
    <row r="144" spans="1:9" ht="17.100000000000001" customHeight="1" thickTop="1" thickBot="1" x14ac:dyDescent="0.35">
      <c r="A144" s="31" t="s">
        <v>214</v>
      </c>
      <c r="B144" s="25" t="s">
        <v>165</v>
      </c>
      <c r="C144" s="64">
        <v>91</v>
      </c>
      <c r="D144" s="73">
        <v>0</v>
      </c>
      <c r="E144" s="64">
        <f>C144+D144</f>
        <v>91</v>
      </c>
      <c r="G144" s="73"/>
      <c r="H144" s="73"/>
      <c r="I144" s="73"/>
    </row>
    <row r="145" spans="1:9" ht="17.100000000000001" customHeight="1" thickTop="1" thickBot="1" x14ac:dyDescent="0.35">
      <c r="A145" s="31" t="s">
        <v>215</v>
      </c>
      <c r="B145" s="25" t="s">
        <v>212</v>
      </c>
      <c r="C145" s="64"/>
      <c r="D145" s="64"/>
      <c r="E145" s="64">
        <f t="shared" ref="E145" si="106">C145+D145</f>
        <v>0</v>
      </c>
      <c r="G145" s="64"/>
      <c r="H145" s="64"/>
      <c r="I145" s="64"/>
    </row>
    <row r="146" spans="1:9" ht="17.100000000000001" customHeight="1" thickTop="1" thickBot="1" x14ac:dyDescent="0.35">
      <c r="A146" s="29" t="s">
        <v>141</v>
      </c>
      <c r="B146" s="30" t="s">
        <v>217</v>
      </c>
      <c r="C146" s="78">
        <f>SUM(C147:C148)</f>
        <v>264</v>
      </c>
      <c r="D146" s="115">
        <f>SUM(D147:D148)</f>
        <v>0</v>
      </c>
      <c r="E146" s="78">
        <f>SUM(E147:E148)</f>
        <v>264</v>
      </c>
      <c r="G146" s="115"/>
      <c r="H146" s="115"/>
      <c r="I146" s="115"/>
    </row>
    <row r="147" spans="1:9" ht="17.100000000000001" customHeight="1" thickTop="1" thickBot="1" x14ac:dyDescent="0.3">
      <c r="A147" s="24" t="s">
        <v>142</v>
      </c>
      <c r="B147" s="25" t="s">
        <v>166</v>
      </c>
      <c r="C147" s="64">
        <v>261</v>
      </c>
      <c r="D147" s="73">
        <v>0</v>
      </c>
      <c r="E147" s="64">
        <f t="shared" ref="E147:E148" si="107">C147+D147</f>
        <v>261</v>
      </c>
      <c r="G147" s="73"/>
      <c r="H147" s="73"/>
      <c r="I147" s="73"/>
    </row>
    <row r="148" spans="1:9" ht="17.100000000000001" customHeight="1" thickTop="1" thickBot="1" x14ac:dyDescent="0.3">
      <c r="A148" s="24" t="s">
        <v>143</v>
      </c>
      <c r="B148" s="25" t="s">
        <v>167</v>
      </c>
      <c r="C148" s="64">
        <v>3</v>
      </c>
      <c r="D148" s="73"/>
      <c r="E148" s="64">
        <f t="shared" si="107"/>
        <v>3</v>
      </c>
      <c r="G148" s="73"/>
      <c r="H148" s="73"/>
      <c r="I148" s="73"/>
    </row>
    <row r="149" spans="1:9" ht="17.100000000000001" customHeight="1" thickTop="1" thickBot="1" x14ac:dyDescent="0.3">
      <c r="A149" s="32" t="s">
        <v>144</v>
      </c>
      <c r="B149" s="30" t="s">
        <v>168</v>
      </c>
      <c r="C149" s="62">
        <v>4</v>
      </c>
      <c r="D149" s="78"/>
      <c r="E149" s="62">
        <f>C149+D149</f>
        <v>4</v>
      </c>
      <c r="G149" s="78"/>
      <c r="H149" s="78"/>
      <c r="I149" s="78"/>
    </row>
    <row r="150" spans="1:9" ht="17.100000000000001" customHeight="1" thickTop="1" thickBot="1" x14ac:dyDescent="0.35">
      <c r="A150" s="29" t="s">
        <v>145</v>
      </c>
      <c r="B150" s="30" t="s">
        <v>221</v>
      </c>
      <c r="C150" s="79">
        <f>SUM(C151:C154)</f>
        <v>106</v>
      </c>
      <c r="D150" s="63">
        <f>SUM(D151:D154)</f>
        <v>-7</v>
      </c>
      <c r="E150" s="62">
        <f t="shared" ref="E150" si="108">SUM(E151:E154)</f>
        <v>99</v>
      </c>
      <c r="G150" s="63"/>
      <c r="H150" s="63"/>
      <c r="I150" s="63"/>
    </row>
    <row r="151" spans="1:9" ht="17.100000000000001" customHeight="1" thickTop="1" thickBot="1" x14ac:dyDescent="0.3">
      <c r="A151" s="24" t="s">
        <v>146</v>
      </c>
      <c r="B151" s="25" t="s">
        <v>169</v>
      </c>
      <c r="C151" s="64">
        <v>20</v>
      </c>
      <c r="D151" s="64">
        <v>8</v>
      </c>
      <c r="E151" s="64">
        <f t="shared" ref="E151:E154" si="109">C151+D151</f>
        <v>28</v>
      </c>
      <c r="G151" s="64"/>
      <c r="H151" s="64"/>
      <c r="I151" s="64"/>
    </row>
    <row r="152" spans="1:9" ht="17.100000000000001" customHeight="1" thickTop="1" thickBot="1" x14ac:dyDescent="0.3">
      <c r="A152" s="24" t="s">
        <v>147</v>
      </c>
      <c r="B152" s="25" t="s">
        <v>170</v>
      </c>
      <c r="C152" s="64">
        <v>0</v>
      </c>
      <c r="D152" s="64"/>
      <c r="E152" s="64">
        <f t="shared" si="109"/>
        <v>0</v>
      </c>
      <c r="G152" s="64"/>
      <c r="H152" s="64"/>
      <c r="I152" s="64"/>
    </row>
    <row r="153" spans="1:9" ht="17.100000000000001" customHeight="1" thickTop="1" thickBot="1" x14ac:dyDescent="0.3">
      <c r="A153" s="24" t="s">
        <v>240</v>
      </c>
      <c r="B153" s="25" t="s">
        <v>241</v>
      </c>
      <c r="C153" s="64">
        <v>50</v>
      </c>
      <c r="D153" s="59">
        <v>-15</v>
      </c>
      <c r="E153" s="64">
        <f t="shared" si="109"/>
        <v>35</v>
      </c>
      <c r="G153" s="59"/>
      <c r="H153" s="59"/>
      <c r="I153" s="59"/>
    </row>
    <row r="154" spans="1:9" ht="17.100000000000001" customHeight="1" thickTop="1" thickBot="1" x14ac:dyDescent="0.3">
      <c r="A154" s="24" t="s">
        <v>235</v>
      </c>
      <c r="B154" s="25" t="s">
        <v>237</v>
      </c>
      <c r="C154" s="64">
        <v>36</v>
      </c>
      <c r="D154" s="78"/>
      <c r="E154" s="64">
        <f t="shared" si="109"/>
        <v>36</v>
      </c>
      <c r="G154" s="78"/>
      <c r="H154" s="78"/>
      <c r="I154" s="78"/>
    </row>
    <row r="155" spans="1:9" ht="17.100000000000001" customHeight="1" thickTop="1" thickBot="1" x14ac:dyDescent="0.35">
      <c r="A155" s="29" t="s">
        <v>148</v>
      </c>
      <c r="B155" s="33" t="s">
        <v>220</v>
      </c>
      <c r="C155" s="79">
        <f t="shared" ref="C155:E155" si="110">SUM(C156:C158)</f>
        <v>2750</v>
      </c>
      <c r="D155" s="79">
        <f t="shared" si="110"/>
        <v>0</v>
      </c>
      <c r="E155" s="62">
        <f t="shared" si="110"/>
        <v>2750</v>
      </c>
      <c r="G155" s="79"/>
      <c r="H155" s="79"/>
      <c r="I155" s="79"/>
    </row>
    <row r="156" spans="1:9" ht="17.100000000000001" customHeight="1" thickTop="1" thickBot="1" x14ac:dyDescent="0.3">
      <c r="A156" s="24" t="s">
        <v>171</v>
      </c>
      <c r="B156" s="25" t="s">
        <v>172</v>
      </c>
      <c r="C156" s="64">
        <v>2686</v>
      </c>
      <c r="D156" s="78"/>
      <c r="E156" s="64">
        <f t="shared" ref="E156:E158" si="111">C156+D156</f>
        <v>2686</v>
      </c>
      <c r="G156" s="78"/>
      <c r="H156" s="78"/>
      <c r="I156" s="78"/>
    </row>
    <row r="157" spans="1:9" ht="17.100000000000001" customHeight="1" thickTop="1" thickBot="1" x14ac:dyDescent="0.3">
      <c r="A157" s="24" t="s">
        <v>151</v>
      </c>
      <c r="B157" s="25" t="s">
        <v>173</v>
      </c>
      <c r="C157" s="64">
        <v>64</v>
      </c>
      <c r="D157" s="81"/>
      <c r="E157" s="64">
        <f t="shared" si="111"/>
        <v>64</v>
      </c>
      <c r="G157" s="81"/>
      <c r="H157" s="81"/>
      <c r="I157" s="81"/>
    </row>
    <row r="158" spans="1:9" ht="17.100000000000001" customHeight="1" thickTop="1" thickBot="1" x14ac:dyDescent="0.3">
      <c r="A158" s="24" t="s">
        <v>233</v>
      </c>
      <c r="B158" s="25" t="s">
        <v>234</v>
      </c>
      <c r="C158" s="64">
        <v>0</v>
      </c>
      <c r="D158" s="64"/>
      <c r="E158" s="64">
        <f t="shared" si="111"/>
        <v>0</v>
      </c>
      <c r="G158" s="64"/>
      <c r="H158" s="64"/>
      <c r="I158" s="64"/>
    </row>
    <row r="159" spans="1:9" ht="17.100000000000001" customHeight="1" thickTop="1" thickBot="1" x14ac:dyDescent="0.35">
      <c r="A159" s="29" t="s">
        <v>152</v>
      </c>
      <c r="B159" s="30" t="s">
        <v>222</v>
      </c>
      <c r="C159" s="63">
        <f>SUM(C160:C163)</f>
        <v>413</v>
      </c>
      <c r="D159" s="79">
        <f>SUM(D160:D163)</f>
        <v>35</v>
      </c>
      <c r="E159" s="62">
        <f t="shared" ref="E159" si="112">SUM(E160:E163)</f>
        <v>448</v>
      </c>
      <c r="G159" s="79"/>
      <c r="H159" s="79"/>
      <c r="I159" s="79"/>
    </row>
    <row r="160" spans="1:9" ht="17.100000000000001" customHeight="1" thickTop="1" thickBot="1" x14ac:dyDescent="0.3">
      <c r="A160" s="24" t="s">
        <v>153</v>
      </c>
      <c r="B160" s="25">
        <v>70020501</v>
      </c>
      <c r="C160" s="64">
        <v>0</v>
      </c>
      <c r="D160" s="64"/>
      <c r="E160" s="64">
        <f t="shared" ref="E160:E163" si="113">C160+D160</f>
        <v>0</v>
      </c>
      <c r="G160" s="64"/>
      <c r="H160" s="64"/>
      <c r="I160" s="64"/>
    </row>
    <row r="161" spans="1:9" ht="17.100000000000001" customHeight="1" thickTop="1" thickBot="1" x14ac:dyDescent="0.3">
      <c r="A161" s="24" t="s">
        <v>154</v>
      </c>
      <c r="B161" s="25" t="s">
        <v>174</v>
      </c>
      <c r="C161" s="64">
        <v>138</v>
      </c>
      <c r="D161" s="78">
        <v>30</v>
      </c>
      <c r="E161" s="64">
        <f t="shared" si="113"/>
        <v>168</v>
      </c>
      <c r="G161" s="78"/>
      <c r="H161" s="78"/>
      <c r="I161" s="78"/>
    </row>
    <row r="162" spans="1:9" ht="17.100000000000001" customHeight="1" thickTop="1" thickBot="1" x14ac:dyDescent="0.3">
      <c r="A162" s="24" t="s">
        <v>155</v>
      </c>
      <c r="B162" s="25" t="s">
        <v>175</v>
      </c>
      <c r="C162" s="64"/>
      <c r="D162" s="64"/>
      <c r="E162" s="64">
        <f t="shared" si="113"/>
        <v>0</v>
      </c>
      <c r="G162" s="64"/>
      <c r="H162" s="64"/>
      <c r="I162" s="64"/>
    </row>
    <row r="163" spans="1:9" ht="17.100000000000001" customHeight="1" thickTop="1" thickBot="1" x14ac:dyDescent="0.3">
      <c r="A163" s="24" t="s">
        <v>156</v>
      </c>
      <c r="B163" s="25" t="s">
        <v>176</v>
      </c>
      <c r="C163" s="64">
        <v>275</v>
      </c>
      <c r="D163" s="78">
        <v>5</v>
      </c>
      <c r="E163" s="64">
        <f t="shared" si="113"/>
        <v>280</v>
      </c>
      <c r="G163" s="78"/>
      <c r="H163" s="78"/>
      <c r="I163" s="78"/>
    </row>
    <row r="164" spans="1:9" ht="17.100000000000001" customHeight="1" thickTop="1" thickBot="1" x14ac:dyDescent="0.35">
      <c r="A164" s="29" t="s">
        <v>157</v>
      </c>
      <c r="B164" s="30" t="s">
        <v>223</v>
      </c>
      <c r="C164" s="63">
        <f>SUM(C165:C167)</f>
        <v>0</v>
      </c>
      <c r="D164" s="115">
        <f>SUM(D165:D167)</f>
        <v>0</v>
      </c>
      <c r="E164" s="62">
        <f t="shared" ref="E164" si="114">SUM(E165:E167)</f>
        <v>0</v>
      </c>
      <c r="G164" s="115"/>
      <c r="H164" s="115"/>
      <c r="I164" s="115"/>
    </row>
    <row r="165" spans="1:9" ht="17.100000000000001" customHeight="1" thickTop="1" thickBot="1" x14ac:dyDescent="0.3">
      <c r="A165" s="24" t="s">
        <v>158</v>
      </c>
      <c r="B165" s="25" t="s">
        <v>177</v>
      </c>
      <c r="C165" s="64"/>
      <c r="D165" s="59"/>
      <c r="E165" s="64">
        <f>C165+D165</f>
        <v>0</v>
      </c>
      <c r="G165" s="59"/>
      <c r="H165" s="59"/>
      <c r="I165" s="59"/>
    </row>
    <row r="166" spans="1:9" ht="17.100000000000001" customHeight="1" thickTop="1" thickBot="1" x14ac:dyDescent="0.3">
      <c r="A166" s="24" t="s">
        <v>159</v>
      </c>
      <c r="B166" s="25" t="s">
        <v>178</v>
      </c>
      <c r="C166" s="64"/>
      <c r="D166" s="59"/>
      <c r="E166" s="64">
        <f t="shared" ref="E166:E167" si="115">C166+D166</f>
        <v>0</v>
      </c>
      <c r="G166" s="59"/>
      <c r="H166" s="59"/>
      <c r="I166" s="59"/>
    </row>
    <row r="167" spans="1:9" ht="17.100000000000001" customHeight="1" thickTop="1" thickBot="1" x14ac:dyDescent="0.3">
      <c r="A167" s="24" t="s">
        <v>160</v>
      </c>
      <c r="B167" s="25" t="s">
        <v>179</v>
      </c>
      <c r="C167" s="64">
        <v>0</v>
      </c>
      <c r="D167" s="64"/>
      <c r="E167" s="64">
        <f t="shared" si="115"/>
        <v>0</v>
      </c>
      <c r="G167" s="64"/>
      <c r="H167" s="64"/>
      <c r="I167" s="64"/>
    </row>
    <row r="168" spans="1:9" ht="17.100000000000001" customHeight="1" thickTop="1" thickBot="1" x14ac:dyDescent="0.35">
      <c r="A168" s="29" t="s">
        <v>161</v>
      </c>
      <c r="B168" s="30" t="s">
        <v>180</v>
      </c>
      <c r="C168" s="62">
        <v>216</v>
      </c>
      <c r="D168" s="78">
        <v>6</v>
      </c>
      <c r="E168" s="62">
        <f>C168+D168</f>
        <v>222</v>
      </c>
      <c r="G168" s="78"/>
      <c r="H168" s="78"/>
      <c r="I168" s="78"/>
    </row>
    <row r="169" spans="1:9" ht="17.100000000000001" customHeight="1" thickTop="1" thickBot="1" x14ac:dyDescent="0.35">
      <c r="A169" s="34" t="s">
        <v>181</v>
      </c>
      <c r="B169" s="35" t="s">
        <v>182</v>
      </c>
      <c r="C169" s="63">
        <f>C48-C139</f>
        <v>0</v>
      </c>
      <c r="D169" s="63">
        <f>D48-D139</f>
        <v>0</v>
      </c>
      <c r="E169" s="63">
        <f>E48-E139</f>
        <v>0</v>
      </c>
      <c r="G169" s="63"/>
      <c r="H169" s="63"/>
      <c r="I169" s="63"/>
    </row>
    <row r="170" spans="1:9" ht="17.100000000000001" customHeight="1" thickTop="1" thickBot="1" x14ac:dyDescent="0.35">
      <c r="A170" s="27" t="s">
        <v>183</v>
      </c>
      <c r="B170" s="28" t="s">
        <v>184</v>
      </c>
      <c r="C170" s="60">
        <f>C171+C172+C173+C176+C177+C182+C186+C190</f>
        <v>21555</v>
      </c>
      <c r="D170" s="60">
        <f>D171+D172+D173+D176+D177+D182+D186+D190</f>
        <v>15</v>
      </c>
      <c r="E170" s="60">
        <f>E171+E172+E173+E176+E177+E182+E186+E190</f>
        <v>21570</v>
      </c>
      <c r="G170" s="60"/>
      <c r="H170" s="60"/>
      <c r="I170" s="60"/>
    </row>
    <row r="171" spans="1:9" ht="17.100000000000001" customHeight="1" thickTop="1" thickBot="1" x14ac:dyDescent="0.35">
      <c r="A171" s="37" t="s">
        <v>137</v>
      </c>
      <c r="B171" s="36" t="s">
        <v>224</v>
      </c>
      <c r="C171" s="65">
        <v>2089</v>
      </c>
      <c r="D171" s="77">
        <v>0</v>
      </c>
      <c r="E171" s="65">
        <f t="shared" ref="E171:E172" si="116">C171+D171</f>
        <v>2089</v>
      </c>
      <c r="G171" s="77"/>
      <c r="H171" s="77"/>
      <c r="I171" s="77"/>
    </row>
    <row r="172" spans="1:9" ht="17.100000000000001" customHeight="1" thickTop="1" thickBot="1" x14ac:dyDescent="0.35">
      <c r="A172" s="37" t="s">
        <v>140</v>
      </c>
      <c r="B172" s="36" t="s">
        <v>225</v>
      </c>
      <c r="C172" s="65">
        <v>0</v>
      </c>
      <c r="D172" s="65"/>
      <c r="E172" s="65">
        <f t="shared" si="116"/>
        <v>0</v>
      </c>
      <c r="G172" s="65"/>
      <c r="H172" s="65"/>
      <c r="I172" s="65"/>
    </row>
    <row r="173" spans="1:9" ht="17.100000000000001" customHeight="1" thickTop="1" thickBot="1" x14ac:dyDescent="0.35">
      <c r="A173" s="37" t="s">
        <v>141</v>
      </c>
      <c r="B173" s="36" t="s">
        <v>226</v>
      </c>
      <c r="C173" s="65">
        <f>SUM(C174:C174)</f>
        <v>676</v>
      </c>
      <c r="D173" s="65">
        <f>SUM(D174:D174)</f>
        <v>0</v>
      </c>
      <c r="E173" s="65">
        <f>SUM(E174:E174)</f>
        <v>676</v>
      </c>
      <c r="G173" s="65"/>
      <c r="H173" s="65"/>
      <c r="I173" s="65"/>
    </row>
    <row r="174" spans="1:9" ht="17.100000000000001" customHeight="1" thickTop="1" thickBot="1" x14ac:dyDescent="0.35">
      <c r="A174" s="31" t="s">
        <v>142</v>
      </c>
      <c r="B174" s="25" t="s">
        <v>227</v>
      </c>
      <c r="C174" s="64">
        <v>676</v>
      </c>
      <c r="D174" s="64"/>
      <c r="E174" s="64">
        <f t="shared" ref="E174:E175" si="117">C174+D174</f>
        <v>676</v>
      </c>
      <c r="G174" s="64"/>
      <c r="H174" s="64"/>
      <c r="I174" s="64"/>
    </row>
    <row r="175" spans="1:9" ht="17.100000000000001" customHeight="1" thickTop="1" thickBot="1" x14ac:dyDescent="0.3">
      <c r="A175" s="24" t="s">
        <v>143</v>
      </c>
      <c r="B175" s="25" t="s">
        <v>228</v>
      </c>
      <c r="C175" s="64">
        <v>0</v>
      </c>
      <c r="D175" s="64"/>
      <c r="E175" s="64">
        <f t="shared" si="117"/>
        <v>0</v>
      </c>
      <c r="G175" s="64"/>
      <c r="H175" s="64"/>
      <c r="I175" s="64"/>
    </row>
    <row r="176" spans="1:9" ht="17.100000000000001" customHeight="1" thickTop="1" thickBot="1" x14ac:dyDescent="0.35">
      <c r="A176" s="37" t="s">
        <v>144</v>
      </c>
      <c r="B176" s="36" t="s">
        <v>229</v>
      </c>
      <c r="C176" s="65">
        <v>0</v>
      </c>
      <c r="D176" s="65"/>
      <c r="E176" s="65">
        <f>C176+D176</f>
        <v>0</v>
      </c>
      <c r="G176" s="65"/>
      <c r="H176" s="65"/>
      <c r="I176" s="65"/>
    </row>
    <row r="177" spans="1:9" ht="17.100000000000001" customHeight="1" thickTop="1" thickBot="1" x14ac:dyDescent="0.35">
      <c r="A177" s="37" t="s">
        <v>145</v>
      </c>
      <c r="B177" s="36" t="s">
        <v>230</v>
      </c>
      <c r="C177" s="77">
        <f t="shared" ref="C177:E177" si="118">SUM(C178:C181)</f>
        <v>2255</v>
      </c>
      <c r="D177" s="77">
        <f t="shared" si="118"/>
        <v>15</v>
      </c>
      <c r="E177" s="65">
        <f t="shared" si="118"/>
        <v>2270</v>
      </c>
      <c r="G177" s="77"/>
      <c r="H177" s="77"/>
      <c r="I177" s="77"/>
    </row>
    <row r="178" spans="1:9" ht="17.100000000000001" customHeight="1" thickTop="1" thickBot="1" x14ac:dyDescent="0.35">
      <c r="A178" s="31" t="s">
        <v>146</v>
      </c>
      <c r="B178" s="25" t="s">
        <v>185</v>
      </c>
      <c r="C178" s="64">
        <v>2073</v>
      </c>
      <c r="D178" s="73">
        <v>0</v>
      </c>
      <c r="E178" s="64">
        <f t="shared" ref="E178:E181" si="119">C178+D178</f>
        <v>2073</v>
      </c>
      <c r="G178" s="73"/>
      <c r="H178" s="73"/>
      <c r="I178" s="73"/>
    </row>
    <row r="179" spans="1:9" ht="17.100000000000001" customHeight="1" thickTop="1" thickBot="1" x14ac:dyDescent="0.3">
      <c r="A179" s="24" t="s">
        <v>147</v>
      </c>
      <c r="B179" s="25" t="s">
        <v>186</v>
      </c>
      <c r="C179" s="64"/>
      <c r="D179" s="64"/>
      <c r="E179" s="64">
        <f t="shared" si="119"/>
        <v>0</v>
      </c>
      <c r="G179" s="64"/>
      <c r="H179" s="64"/>
      <c r="I179" s="64"/>
    </row>
    <row r="180" spans="1:9" ht="17.100000000000001" customHeight="1" thickTop="1" thickBot="1" x14ac:dyDescent="0.3">
      <c r="A180" s="24" t="s">
        <v>240</v>
      </c>
      <c r="B180" s="25" t="s">
        <v>242</v>
      </c>
      <c r="C180" s="64">
        <v>182</v>
      </c>
      <c r="D180" s="73">
        <v>15</v>
      </c>
      <c r="E180" s="64">
        <f t="shared" si="119"/>
        <v>197</v>
      </c>
      <c r="G180" s="73"/>
      <c r="H180" s="73"/>
      <c r="I180" s="73"/>
    </row>
    <row r="181" spans="1:9" ht="17.100000000000001" customHeight="1" thickTop="1" thickBot="1" x14ac:dyDescent="0.3">
      <c r="A181" s="24" t="s">
        <v>235</v>
      </c>
      <c r="B181" s="25" t="s">
        <v>236</v>
      </c>
      <c r="C181" s="64"/>
      <c r="D181" s="64"/>
      <c r="E181" s="64">
        <f t="shared" si="119"/>
        <v>0</v>
      </c>
      <c r="G181" s="64"/>
      <c r="H181" s="64"/>
      <c r="I181" s="64"/>
    </row>
    <row r="182" spans="1:9" ht="17.100000000000001" customHeight="1" thickTop="1" thickBot="1" x14ac:dyDescent="0.35">
      <c r="A182" s="37" t="s">
        <v>199</v>
      </c>
      <c r="B182" s="36" t="s">
        <v>231</v>
      </c>
      <c r="C182" s="65">
        <f t="shared" ref="C182:E182" si="120">SUM(C183:C185)</f>
        <v>0</v>
      </c>
      <c r="D182" s="65">
        <f t="shared" si="120"/>
        <v>0</v>
      </c>
      <c r="E182" s="65">
        <f t="shared" si="120"/>
        <v>0</v>
      </c>
      <c r="G182" s="65"/>
      <c r="H182" s="65"/>
      <c r="I182" s="65"/>
    </row>
    <row r="183" spans="1:9" ht="17.100000000000001" customHeight="1" thickTop="1" thickBot="1" x14ac:dyDescent="0.35">
      <c r="A183" s="31" t="s">
        <v>200</v>
      </c>
      <c r="B183" s="25" t="s">
        <v>187</v>
      </c>
      <c r="C183" s="64">
        <v>0</v>
      </c>
      <c r="D183" s="64"/>
      <c r="E183" s="64">
        <f t="shared" ref="E183:E185" si="121">C183+D183</f>
        <v>0</v>
      </c>
      <c r="G183" s="64"/>
      <c r="H183" s="64"/>
      <c r="I183" s="64"/>
    </row>
    <row r="184" spans="1:9" ht="17.100000000000001" customHeight="1" thickTop="1" thickBot="1" x14ac:dyDescent="0.35">
      <c r="A184" s="31" t="s">
        <v>155</v>
      </c>
      <c r="B184" s="25" t="s">
        <v>198</v>
      </c>
      <c r="C184" s="64">
        <v>0</v>
      </c>
      <c r="D184" s="64"/>
      <c r="E184" s="64">
        <f t="shared" si="121"/>
        <v>0</v>
      </c>
      <c r="G184" s="64"/>
      <c r="H184" s="64"/>
      <c r="I184" s="64"/>
    </row>
    <row r="185" spans="1:9" ht="17.100000000000001" customHeight="1" thickTop="1" thickBot="1" x14ac:dyDescent="0.35">
      <c r="A185" s="31" t="s">
        <v>201</v>
      </c>
      <c r="B185" s="25" t="s">
        <v>188</v>
      </c>
      <c r="C185" s="64"/>
      <c r="D185" s="71"/>
      <c r="E185" s="64">
        <f t="shared" si="121"/>
        <v>0</v>
      </c>
      <c r="G185" s="71"/>
      <c r="H185" s="71"/>
      <c r="I185" s="71"/>
    </row>
    <row r="186" spans="1:9" ht="17.100000000000001" customHeight="1" thickTop="1" thickBot="1" x14ac:dyDescent="0.35">
      <c r="A186" s="37" t="s">
        <v>157</v>
      </c>
      <c r="B186" s="36" t="s">
        <v>232</v>
      </c>
      <c r="C186" s="65">
        <f t="shared" ref="C186:E186" si="122">SUM(C187:C189)</f>
        <v>7421</v>
      </c>
      <c r="D186" s="116">
        <f t="shared" si="122"/>
        <v>0</v>
      </c>
      <c r="E186" s="65">
        <f t="shared" si="122"/>
        <v>7421</v>
      </c>
      <c r="G186" s="116"/>
      <c r="H186" s="116"/>
      <c r="I186" s="116"/>
    </row>
    <row r="187" spans="1:9" ht="17.100000000000001" customHeight="1" thickTop="1" thickBot="1" x14ac:dyDescent="0.3">
      <c r="A187" s="24" t="s">
        <v>158</v>
      </c>
      <c r="B187" s="25" t="s">
        <v>189</v>
      </c>
      <c r="C187" s="64">
        <v>5</v>
      </c>
      <c r="D187" s="78"/>
      <c r="E187" s="64">
        <f t="shared" ref="E187:E189" si="123">C187+D187</f>
        <v>5</v>
      </c>
      <c r="G187" s="78"/>
      <c r="H187" s="78"/>
      <c r="I187" s="78"/>
    </row>
    <row r="188" spans="1:9" ht="17.100000000000001" customHeight="1" thickTop="1" thickBot="1" x14ac:dyDescent="0.3">
      <c r="A188" s="24" t="s">
        <v>159</v>
      </c>
      <c r="B188" s="25" t="s">
        <v>178</v>
      </c>
      <c r="C188" s="64">
        <v>18</v>
      </c>
      <c r="D188" s="78"/>
      <c r="E188" s="64">
        <f t="shared" si="123"/>
        <v>18</v>
      </c>
      <c r="G188" s="78"/>
      <c r="H188" s="78"/>
      <c r="I188" s="78"/>
    </row>
    <row r="189" spans="1:9" ht="17.100000000000001" customHeight="1" thickTop="1" thickBot="1" x14ac:dyDescent="0.35">
      <c r="A189" s="31" t="s">
        <v>160</v>
      </c>
      <c r="B189" s="25" t="s">
        <v>190</v>
      </c>
      <c r="C189" s="64">
        <v>7398</v>
      </c>
      <c r="D189" s="78"/>
      <c r="E189" s="66">
        <f t="shared" si="123"/>
        <v>7398</v>
      </c>
      <c r="G189" s="78"/>
      <c r="H189" s="78"/>
      <c r="I189" s="78"/>
    </row>
    <row r="190" spans="1:9" ht="17.100000000000001" customHeight="1" thickTop="1" thickBot="1" x14ac:dyDescent="0.35">
      <c r="A190" s="37" t="s">
        <v>161</v>
      </c>
      <c r="B190" s="36" t="s">
        <v>191</v>
      </c>
      <c r="C190" s="65">
        <v>9114</v>
      </c>
      <c r="D190" s="116">
        <v>0</v>
      </c>
      <c r="E190" s="65">
        <f>C190+D190</f>
        <v>9114</v>
      </c>
      <c r="G190" s="116"/>
      <c r="H190" s="116"/>
      <c r="I190" s="116"/>
    </row>
    <row r="191" spans="1:9" ht="17.100000000000001" customHeight="1" thickTop="1" thickBot="1" x14ac:dyDescent="0.35">
      <c r="A191" s="34" t="s">
        <v>192</v>
      </c>
      <c r="B191" s="35" t="s">
        <v>182</v>
      </c>
      <c r="C191" s="63">
        <f>C88-C170</f>
        <v>-280</v>
      </c>
      <c r="D191" s="63">
        <f>D88-D170</f>
        <v>0</v>
      </c>
      <c r="E191" s="63">
        <f>E88-E170</f>
        <v>-280</v>
      </c>
      <c r="G191" s="63"/>
      <c r="H191" s="63"/>
      <c r="I191" s="63"/>
    </row>
    <row r="192" spans="1:9" ht="17.100000000000001" customHeight="1" thickTop="1" thickBot="1" x14ac:dyDescent="0.35">
      <c r="A192" s="38" t="s">
        <v>193</v>
      </c>
      <c r="B192" s="39" t="s">
        <v>182</v>
      </c>
      <c r="C192" s="61">
        <f>C9-C111</f>
        <v>-280</v>
      </c>
      <c r="D192" s="61">
        <f>D9-D111</f>
        <v>0</v>
      </c>
      <c r="E192" s="61">
        <f>E9-E111</f>
        <v>-280</v>
      </c>
      <c r="G192" s="61"/>
      <c r="H192" s="61"/>
      <c r="I192" s="61"/>
    </row>
    <row r="193" spans="1:9" ht="17.100000000000001" customHeight="1" thickTop="1" thickBot="1" x14ac:dyDescent="0.35">
      <c r="A193" s="45" t="s">
        <v>194</v>
      </c>
      <c r="B193" s="46" t="s">
        <v>195</v>
      </c>
      <c r="C193" s="66"/>
      <c r="D193" s="64"/>
      <c r="E193" s="64"/>
      <c r="G193" s="64"/>
      <c r="H193" s="64"/>
      <c r="I193" s="64"/>
    </row>
    <row r="194" spans="1:9" ht="17.25" customHeight="1" thickTop="1" x14ac:dyDescent="0.2">
      <c r="A194" s="174" t="s">
        <v>196</v>
      </c>
      <c r="B194" s="175"/>
      <c r="C194" s="175"/>
      <c r="D194" s="176"/>
      <c r="E194" s="177"/>
      <c r="G194"/>
      <c r="H194"/>
      <c r="I194"/>
    </row>
    <row r="195" spans="1:9" ht="17.25" customHeight="1" x14ac:dyDescent="0.2">
      <c r="A195" s="178"/>
      <c r="B195" s="176"/>
      <c r="C195" s="176"/>
      <c r="D195" s="176"/>
      <c r="E195" s="177"/>
      <c r="G195"/>
      <c r="H195"/>
      <c r="I195"/>
    </row>
    <row r="196" spans="1:9" ht="17.25" customHeight="1" thickBot="1" x14ac:dyDescent="0.25">
      <c r="A196" s="179"/>
      <c r="B196" s="180"/>
      <c r="C196" s="180"/>
      <c r="D196" s="180"/>
      <c r="E196" s="181"/>
      <c r="G196"/>
      <c r="H196"/>
      <c r="I196"/>
    </row>
    <row r="197" spans="1:9" ht="17.25" customHeight="1" thickTop="1" thickBot="1" x14ac:dyDescent="0.3">
      <c r="A197" s="41" t="s">
        <v>193</v>
      </c>
      <c r="B197" s="42" t="s">
        <v>182</v>
      </c>
      <c r="C197" s="61">
        <v>-280</v>
      </c>
      <c r="D197" s="61"/>
      <c r="E197" s="61">
        <f>SUM(C197:D197)</f>
        <v>-280</v>
      </c>
      <c r="G197" s="61"/>
      <c r="H197" s="61"/>
      <c r="I197" s="61"/>
    </row>
    <row r="198" spans="1:9" ht="17.25" customHeight="1" thickTop="1" x14ac:dyDescent="0.3"/>
    <row r="199" spans="1:9" ht="17.25" customHeight="1" x14ac:dyDescent="0.3"/>
    <row r="200" spans="1:9" ht="17.25" customHeight="1" x14ac:dyDescent="0.3"/>
    <row r="201" spans="1:9" ht="17.25" customHeight="1" x14ac:dyDescent="0.3"/>
    <row r="202" spans="1:9" ht="17.25" customHeight="1" x14ac:dyDescent="0.3"/>
    <row r="203" spans="1:9" ht="17.25" customHeight="1" x14ac:dyDescent="0.3"/>
    <row r="204" spans="1:9" ht="17.25" customHeight="1" x14ac:dyDescent="0.3"/>
    <row r="205" spans="1:9" ht="17.25" customHeight="1" x14ac:dyDescent="0.3"/>
    <row r="206" spans="1:9" ht="17.25" customHeight="1" x14ac:dyDescent="0.3"/>
    <row r="207" spans="1:9" ht="17.25" customHeight="1" x14ac:dyDescent="0.3"/>
    <row r="208" spans="1:9" ht="17.25" customHeight="1" x14ac:dyDescent="0.3"/>
    <row r="209" customFormat="1" ht="17.25" customHeight="1" x14ac:dyDescent="0.2"/>
    <row r="210" customFormat="1" ht="17.25" customHeight="1" x14ac:dyDescent="0.2"/>
    <row r="211" customFormat="1" ht="17.25" customHeight="1" x14ac:dyDescent="0.2"/>
    <row r="212" customFormat="1" ht="17.25" customHeight="1" x14ac:dyDescent="0.2"/>
    <row r="213" customFormat="1" ht="17.25" customHeight="1" x14ac:dyDescent="0.2"/>
    <row r="214" customFormat="1" ht="17.25" customHeight="1" x14ac:dyDescent="0.2"/>
    <row r="235" customFormat="1" ht="9.9499999999999993" customHeight="1" x14ac:dyDescent="0.2"/>
    <row r="236" customFormat="1" ht="9.9499999999999993" customHeight="1" x14ac:dyDescent="0.2"/>
  </sheetData>
  <mergeCells count="16">
    <mergeCell ref="A194:E196"/>
    <mergeCell ref="A6:A8"/>
    <mergeCell ref="B6:B8"/>
    <mergeCell ref="C6:C8"/>
    <mergeCell ref="E6:E8"/>
    <mergeCell ref="D6:D8"/>
    <mergeCell ref="G6:G8"/>
    <mergeCell ref="H6:H8"/>
    <mergeCell ref="I6:I8"/>
    <mergeCell ref="A5:E5"/>
    <mergeCell ref="A1:C1"/>
    <mergeCell ref="D1:E1"/>
    <mergeCell ref="A2:C2"/>
    <mergeCell ref="D2:E2"/>
    <mergeCell ref="A3:C3"/>
    <mergeCell ref="A4:C4"/>
  </mergeCells>
  <printOptions horizontalCentered="1"/>
  <pageMargins left="0.39370078740157483" right="0" top="0.78740157480314965" bottom="0.39370078740157483" header="0" footer="0"/>
  <pageSetup paperSize="9" scale="67" orientation="portrait" r:id="rId1"/>
  <headerFooter>
    <oddFooter>&amp;A&amp;RPagina &amp;P</oddFooter>
  </headerFooter>
  <rowBreaks count="2" manualBreakCount="2">
    <brk id="68" max="4" man="1"/>
    <brk id="133" max="4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900CC"/>
  </sheetPr>
  <dimension ref="A1:E32"/>
  <sheetViews>
    <sheetView showZeros="0" zoomScaleNormal="100" workbookViewId="0">
      <selection activeCell="M15" sqref="M15"/>
    </sheetView>
  </sheetViews>
  <sheetFormatPr defaultRowHeight="12.75" x14ac:dyDescent="0.2"/>
  <cols>
    <col min="1" max="1" width="82.140625" customWidth="1"/>
    <col min="2" max="2" width="11.85546875" customWidth="1"/>
    <col min="3" max="4" width="13.7109375" customWidth="1"/>
    <col min="5" max="5" width="13.7109375" style="142" customWidth="1"/>
  </cols>
  <sheetData>
    <row r="1" spans="1:5" ht="18" thickTop="1" thickBot="1" x14ac:dyDescent="0.35">
      <c r="A1" s="190" t="s">
        <v>0</v>
      </c>
      <c r="B1" s="190"/>
      <c r="C1" s="84" t="s">
        <v>210</v>
      </c>
    </row>
    <row r="2" spans="1:5" ht="17.25" thickTop="1" x14ac:dyDescent="0.3">
      <c r="A2" s="190" t="s">
        <v>1</v>
      </c>
      <c r="B2" s="190"/>
      <c r="C2" s="80" t="s">
        <v>211</v>
      </c>
    </row>
    <row r="3" spans="1:5" ht="16.5" x14ac:dyDescent="0.3">
      <c r="A3" s="190" t="s">
        <v>2</v>
      </c>
      <c r="B3" s="190"/>
      <c r="C3" s="44"/>
    </row>
    <row r="4" spans="1:5" ht="16.5" x14ac:dyDescent="0.3">
      <c r="A4" s="190" t="s">
        <v>3</v>
      </c>
      <c r="B4" s="190"/>
      <c r="C4" s="44"/>
    </row>
    <row r="5" spans="1:5" ht="16.5" x14ac:dyDescent="0.3">
      <c r="A5" s="193"/>
      <c r="B5" s="193"/>
      <c r="C5" s="193"/>
    </row>
    <row r="6" spans="1:5" ht="17.25" thickBot="1" x14ac:dyDescent="0.35">
      <c r="A6" s="193" t="s">
        <v>299</v>
      </c>
      <c r="B6" s="193"/>
      <c r="C6" s="193"/>
    </row>
    <row r="7" spans="1:5" ht="20.100000000000001" customHeight="1" thickTop="1" x14ac:dyDescent="0.2">
      <c r="A7" s="221" t="s">
        <v>4</v>
      </c>
      <c r="B7" s="223" t="s">
        <v>5</v>
      </c>
      <c r="C7" s="226" t="s">
        <v>302</v>
      </c>
      <c r="D7" s="226" t="s">
        <v>282</v>
      </c>
      <c r="E7" s="226" t="s">
        <v>281</v>
      </c>
    </row>
    <row r="8" spans="1:5" ht="20.100000000000001" customHeight="1" x14ac:dyDescent="0.2">
      <c r="A8" s="222"/>
      <c r="B8" s="224"/>
      <c r="C8" s="227"/>
      <c r="D8" s="227"/>
      <c r="E8" s="227"/>
    </row>
    <row r="9" spans="1:5" ht="20.100000000000001" customHeight="1" thickBot="1" x14ac:dyDescent="0.25">
      <c r="A9" s="222"/>
      <c r="B9" s="225"/>
      <c r="C9" s="227"/>
      <c r="D9" s="227"/>
      <c r="E9" s="227"/>
    </row>
    <row r="10" spans="1:5" ht="20.100000000000001" customHeight="1" thickTop="1" thickBot="1" x14ac:dyDescent="0.25">
      <c r="A10" s="91" t="s">
        <v>244</v>
      </c>
      <c r="B10" s="111" t="s">
        <v>9</v>
      </c>
      <c r="C10" s="133">
        <f>SUM(C11:C22)</f>
        <v>99</v>
      </c>
      <c r="D10" s="133">
        <f>SUM(D11:D22)</f>
        <v>84</v>
      </c>
      <c r="E10" s="133">
        <f>SUM(E11:E22)</f>
        <v>15</v>
      </c>
    </row>
    <row r="11" spans="1:5" ht="20.100000000000001" customHeight="1" thickTop="1" thickBot="1" x14ac:dyDescent="0.35">
      <c r="A11" s="90" t="s">
        <v>81</v>
      </c>
      <c r="B11" s="112" t="s">
        <v>82</v>
      </c>
      <c r="C11" s="49">
        <v>24</v>
      </c>
      <c r="D11" s="49">
        <v>24</v>
      </c>
      <c r="E11" s="49"/>
    </row>
    <row r="12" spans="1:5" ht="20.100000000000001" customHeight="1" thickTop="1" thickBot="1" x14ac:dyDescent="0.35">
      <c r="A12" s="90" t="s">
        <v>83</v>
      </c>
      <c r="B12" s="112" t="s">
        <v>84</v>
      </c>
      <c r="C12" s="49">
        <v>1</v>
      </c>
      <c r="D12" s="49">
        <v>1</v>
      </c>
      <c r="E12" s="49"/>
    </row>
    <row r="13" spans="1:5" ht="20.100000000000001" customHeight="1" thickTop="1" thickBot="1" x14ac:dyDescent="0.35">
      <c r="A13" s="90" t="s">
        <v>85</v>
      </c>
      <c r="B13" s="112" t="s">
        <v>86</v>
      </c>
      <c r="C13" s="49">
        <v>10</v>
      </c>
      <c r="D13" s="49">
        <v>10</v>
      </c>
      <c r="E13" s="49"/>
    </row>
    <row r="14" spans="1:5" ht="20.100000000000001" customHeight="1" thickTop="1" thickBot="1" x14ac:dyDescent="0.35">
      <c r="A14" s="90" t="s">
        <v>87</v>
      </c>
      <c r="B14" s="112" t="s">
        <v>88</v>
      </c>
      <c r="C14" s="49">
        <v>10</v>
      </c>
      <c r="D14" s="49">
        <v>10</v>
      </c>
      <c r="E14" s="49"/>
    </row>
    <row r="15" spans="1:5" ht="20.100000000000001" customHeight="1" thickTop="1" thickBot="1" x14ac:dyDescent="0.35">
      <c r="A15" s="90" t="s">
        <v>89</v>
      </c>
      <c r="B15" s="112" t="s">
        <v>90</v>
      </c>
      <c r="C15" s="49">
        <v>2</v>
      </c>
      <c r="D15" s="49">
        <v>2</v>
      </c>
      <c r="E15" s="49"/>
    </row>
    <row r="16" spans="1:5" ht="20.100000000000001" customHeight="1" thickTop="1" thickBot="1" x14ac:dyDescent="0.35">
      <c r="A16" s="90" t="s">
        <v>97</v>
      </c>
      <c r="B16" s="112" t="s">
        <v>98</v>
      </c>
      <c r="C16" s="49">
        <v>17</v>
      </c>
      <c r="D16" s="49">
        <v>17</v>
      </c>
      <c r="E16" s="49"/>
    </row>
    <row r="17" spans="1:5" ht="20.100000000000001" customHeight="1" thickTop="1" thickBot="1" x14ac:dyDescent="0.35">
      <c r="A17" s="90" t="s">
        <v>99</v>
      </c>
      <c r="B17" s="112" t="s">
        <v>100</v>
      </c>
      <c r="C17" s="49">
        <v>4</v>
      </c>
      <c r="D17" s="49">
        <v>4</v>
      </c>
      <c r="E17" s="49"/>
    </row>
    <row r="18" spans="1:5" ht="20.100000000000001" customHeight="1" thickTop="1" thickBot="1" x14ac:dyDescent="0.35">
      <c r="A18" s="90" t="s">
        <v>24</v>
      </c>
      <c r="B18" s="112" t="s">
        <v>105</v>
      </c>
      <c r="C18" s="49">
        <v>6</v>
      </c>
      <c r="D18" s="49">
        <v>6</v>
      </c>
      <c r="E18" s="49"/>
    </row>
    <row r="19" spans="1:5" ht="20.100000000000001" customHeight="1" thickTop="1" thickBot="1" x14ac:dyDescent="0.35">
      <c r="A19" s="90" t="s">
        <v>28</v>
      </c>
      <c r="B19" s="112" t="s">
        <v>29</v>
      </c>
      <c r="C19" s="49">
        <v>14</v>
      </c>
      <c r="D19" s="49">
        <v>14</v>
      </c>
      <c r="E19" s="49"/>
    </row>
    <row r="20" spans="1:5" ht="20.100000000000001" customHeight="1" thickTop="1" thickBot="1" x14ac:dyDescent="0.35">
      <c r="A20" s="90" t="s">
        <v>30</v>
      </c>
      <c r="B20" s="112" t="s">
        <v>31</v>
      </c>
      <c r="C20" s="49">
        <v>11</v>
      </c>
      <c r="D20" s="49">
        <v>11</v>
      </c>
      <c r="E20" s="49"/>
    </row>
    <row r="21" spans="1:5" ht="20.100000000000001" customHeight="1" thickTop="1" thickBot="1" x14ac:dyDescent="0.35">
      <c r="A21" s="90"/>
      <c r="B21" s="112" t="s">
        <v>41</v>
      </c>
      <c r="C21" s="50">
        <v>-15</v>
      </c>
      <c r="D21" s="50">
        <v>-15</v>
      </c>
      <c r="E21" s="49"/>
    </row>
    <row r="22" spans="1:5" ht="20.100000000000001" customHeight="1" thickTop="1" thickBot="1" x14ac:dyDescent="0.35">
      <c r="A22" s="90"/>
      <c r="B22" s="112" t="s">
        <v>43</v>
      </c>
      <c r="C22" s="49">
        <f>-C21</f>
        <v>15</v>
      </c>
      <c r="D22" s="49"/>
      <c r="E22" s="49">
        <v>15</v>
      </c>
    </row>
    <row r="23" spans="1:5" ht="19.5" thickTop="1" thickBot="1" x14ac:dyDescent="0.3">
      <c r="A23" s="94" t="s">
        <v>245</v>
      </c>
      <c r="B23" s="113" t="s">
        <v>246</v>
      </c>
      <c r="C23" s="133">
        <f>SUM(C24:C29)</f>
        <v>99</v>
      </c>
      <c r="D23" s="133">
        <f>SUM(D24:D29)</f>
        <v>84</v>
      </c>
      <c r="E23" s="133">
        <f>SUM(E24:E29)</f>
        <v>15</v>
      </c>
    </row>
    <row r="24" spans="1:5" ht="18" thickTop="1" thickBot="1" x14ac:dyDescent="0.35">
      <c r="A24" s="85" t="s">
        <v>137</v>
      </c>
      <c r="B24" s="114" t="s">
        <v>224</v>
      </c>
      <c r="C24" s="110">
        <v>50</v>
      </c>
      <c r="D24" s="110">
        <v>50</v>
      </c>
      <c r="E24" s="143"/>
    </row>
    <row r="25" spans="1:5" ht="18" thickTop="1" thickBot="1" x14ac:dyDescent="0.35">
      <c r="A25" s="85" t="s">
        <v>303</v>
      </c>
      <c r="B25" s="114" t="s">
        <v>169</v>
      </c>
      <c r="C25" s="110">
        <v>8</v>
      </c>
      <c r="D25" s="110">
        <v>8</v>
      </c>
      <c r="E25" s="143"/>
    </row>
    <row r="26" spans="1:5" ht="18" thickTop="1" thickBot="1" x14ac:dyDescent="0.35">
      <c r="A26" s="85" t="s">
        <v>284</v>
      </c>
      <c r="B26" s="114" t="s">
        <v>242</v>
      </c>
      <c r="C26" s="73">
        <f>D26+E26</f>
        <v>0</v>
      </c>
      <c r="D26" s="59">
        <v>-15</v>
      </c>
      <c r="E26" s="143">
        <v>15</v>
      </c>
    </row>
    <row r="27" spans="1:5" ht="18" thickTop="1" thickBot="1" x14ac:dyDescent="0.35">
      <c r="A27" s="85" t="s">
        <v>200</v>
      </c>
      <c r="B27" s="114" t="s">
        <v>174</v>
      </c>
      <c r="C27" s="110">
        <v>30</v>
      </c>
      <c r="D27" s="110">
        <v>30</v>
      </c>
      <c r="E27" s="143"/>
    </row>
    <row r="28" spans="1:5" ht="18" thickTop="1" thickBot="1" x14ac:dyDescent="0.35">
      <c r="A28" s="85" t="s">
        <v>283</v>
      </c>
      <c r="B28" s="114" t="s">
        <v>176</v>
      </c>
      <c r="C28" s="73">
        <v>5</v>
      </c>
      <c r="D28" s="73">
        <v>5</v>
      </c>
      <c r="E28" s="143"/>
    </row>
    <row r="29" spans="1:5" ht="18" thickTop="1" thickBot="1" x14ac:dyDescent="0.35">
      <c r="A29" s="85" t="s">
        <v>263</v>
      </c>
      <c r="B29" s="114" t="s">
        <v>191</v>
      </c>
      <c r="C29" s="73">
        <v>6</v>
      </c>
      <c r="D29" s="73">
        <v>6</v>
      </c>
      <c r="E29" s="143"/>
    </row>
    <row r="30" spans="1:5" ht="17.25" thickTop="1" x14ac:dyDescent="0.3">
      <c r="A30" s="228"/>
      <c r="B30" s="228"/>
      <c r="C30" s="229"/>
      <c r="E30" s="141"/>
    </row>
    <row r="31" spans="1:5" x14ac:dyDescent="0.2">
      <c r="A31" s="217" t="s">
        <v>247</v>
      </c>
      <c r="B31" s="217"/>
      <c r="C31" s="217"/>
    </row>
    <row r="32" spans="1:5" x14ac:dyDescent="0.2">
      <c r="A32" s="217"/>
      <c r="B32" s="217"/>
      <c r="C32" s="217"/>
    </row>
  </sheetData>
  <mergeCells count="13">
    <mergeCell ref="D7:D9"/>
    <mergeCell ref="E7:E9"/>
    <mergeCell ref="A4:B4"/>
    <mergeCell ref="A1:B1"/>
    <mergeCell ref="A2:B2"/>
    <mergeCell ref="A3:B3"/>
    <mergeCell ref="A31:C32"/>
    <mergeCell ref="A5:C5"/>
    <mergeCell ref="A6:C6"/>
    <mergeCell ref="A7:A9"/>
    <mergeCell ref="B7:B9"/>
    <mergeCell ref="C7:C9"/>
    <mergeCell ref="A30:C30"/>
  </mergeCells>
  <phoneticPr fontId="38" type="noConversion"/>
  <printOptions horizontalCentered="1"/>
  <pageMargins left="0.59055118110236227" right="0.19685039370078741" top="1.3779527559055118" bottom="0.59055118110236227" header="0.19685039370078741" footer="0.19685039370078741"/>
  <pageSetup scale="81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00FF"/>
  </sheetPr>
  <dimension ref="A1:E18"/>
  <sheetViews>
    <sheetView workbookViewId="0">
      <selection activeCell="E27" sqref="E27"/>
    </sheetView>
  </sheetViews>
  <sheetFormatPr defaultRowHeight="12.75" x14ac:dyDescent="0.2"/>
  <cols>
    <col min="1" max="1" width="83.42578125" customWidth="1"/>
    <col min="2" max="2" width="14.5703125" customWidth="1"/>
    <col min="3" max="3" width="13.7109375" customWidth="1"/>
    <col min="4" max="4" width="16.140625" customWidth="1"/>
  </cols>
  <sheetData>
    <row r="1" spans="1:5" ht="18" thickTop="1" thickBot="1" x14ac:dyDescent="0.35">
      <c r="A1" s="190" t="s">
        <v>0</v>
      </c>
      <c r="B1" s="190"/>
      <c r="C1" s="84" t="s">
        <v>210</v>
      </c>
    </row>
    <row r="2" spans="1:5" ht="17.25" thickTop="1" x14ac:dyDescent="0.3">
      <c r="A2" s="190" t="s">
        <v>1</v>
      </c>
      <c r="B2" s="190"/>
      <c r="C2" s="80" t="s">
        <v>211</v>
      </c>
    </row>
    <row r="3" spans="1:5" ht="16.5" x14ac:dyDescent="0.3">
      <c r="A3" s="190" t="s">
        <v>2</v>
      </c>
      <c r="B3" s="190"/>
      <c r="C3" s="44"/>
    </row>
    <row r="4" spans="1:5" ht="16.5" x14ac:dyDescent="0.3">
      <c r="A4" s="190" t="s">
        <v>3</v>
      </c>
      <c r="B4" s="190"/>
      <c r="C4" s="44"/>
    </row>
    <row r="5" spans="1:5" ht="16.5" x14ac:dyDescent="0.3">
      <c r="A5" s="193"/>
      <c r="B5" s="193"/>
      <c r="C5" s="193"/>
    </row>
    <row r="6" spans="1:5" ht="17.25" thickBot="1" x14ac:dyDescent="0.35">
      <c r="A6" s="193" t="s">
        <v>280</v>
      </c>
      <c r="B6" s="193"/>
      <c r="C6" s="193"/>
    </row>
    <row r="7" spans="1:5" ht="20.100000000000001" customHeight="1" thickTop="1" x14ac:dyDescent="0.2">
      <c r="A7" s="221" t="s">
        <v>4</v>
      </c>
      <c r="B7" s="223" t="s">
        <v>5</v>
      </c>
      <c r="C7" s="226" t="s">
        <v>279</v>
      </c>
    </row>
    <row r="8" spans="1:5" ht="20.100000000000001" customHeight="1" x14ac:dyDescent="0.2">
      <c r="A8" s="222"/>
      <c r="B8" s="224"/>
      <c r="C8" s="227"/>
    </row>
    <row r="9" spans="1:5" ht="20.100000000000001" customHeight="1" thickBot="1" x14ac:dyDescent="0.25">
      <c r="A9" s="222"/>
      <c r="B9" s="225"/>
      <c r="C9" s="230"/>
    </row>
    <row r="10" spans="1:5" ht="20.100000000000001" customHeight="1" thickTop="1" thickBot="1" x14ac:dyDescent="0.25">
      <c r="A10" s="91" t="s">
        <v>244</v>
      </c>
      <c r="B10" s="92" t="s">
        <v>9</v>
      </c>
      <c r="C10" s="93">
        <f>SUM(C11:C12)</f>
        <v>0</v>
      </c>
    </row>
    <row r="11" spans="1:5" ht="20.100000000000001" customHeight="1" thickTop="1" thickBot="1" x14ac:dyDescent="0.35">
      <c r="A11" s="90" t="s">
        <v>251</v>
      </c>
      <c r="B11" s="86" t="s">
        <v>252</v>
      </c>
      <c r="C11" s="87"/>
    </row>
    <row r="12" spans="1:5" ht="20.100000000000001" customHeight="1" thickTop="1" thickBot="1" x14ac:dyDescent="0.35">
      <c r="A12" s="90" t="s">
        <v>253</v>
      </c>
      <c r="B12" s="86" t="s">
        <v>254</v>
      </c>
      <c r="C12" s="87"/>
    </row>
    <row r="13" spans="1:5" ht="19.5" thickTop="1" thickBot="1" x14ac:dyDescent="0.3">
      <c r="A13" s="94" t="s">
        <v>245</v>
      </c>
      <c r="B13" s="95" t="s">
        <v>246</v>
      </c>
      <c r="C13" s="96">
        <f>SUM(C14:C15)</f>
        <v>0</v>
      </c>
    </row>
    <row r="14" spans="1:5" ht="18" thickTop="1" thickBot="1" x14ac:dyDescent="0.35">
      <c r="A14" s="85" t="s">
        <v>255</v>
      </c>
      <c r="B14" s="88" t="s">
        <v>256</v>
      </c>
      <c r="C14" s="89"/>
      <c r="E14" s="83"/>
    </row>
    <row r="15" spans="1:5" ht="18" thickTop="1" thickBot="1" x14ac:dyDescent="0.35">
      <c r="A15" s="85" t="s">
        <v>257</v>
      </c>
      <c r="B15" s="88" t="s">
        <v>258</v>
      </c>
      <c r="C15" s="89"/>
      <c r="E15" s="83"/>
    </row>
    <row r="16" spans="1:5" ht="17.25" thickTop="1" x14ac:dyDescent="0.3">
      <c r="A16" s="97"/>
      <c r="B16" s="98"/>
      <c r="C16" s="99"/>
      <c r="E16" s="83"/>
    </row>
    <row r="17" spans="1:3" x14ac:dyDescent="0.2">
      <c r="A17" s="217" t="s">
        <v>247</v>
      </c>
      <c r="B17" s="217"/>
      <c r="C17" s="217"/>
    </row>
    <row r="18" spans="1:3" x14ac:dyDescent="0.2">
      <c r="A18" s="217"/>
      <c r="B18" s="217"/>
      <c r="C18" s="217"/>
    </row>
  </sheetData>
  <mergeCells count="10">
    <mergeCell ref="A7:A9"/>
    <mergeCell ref="B7:B9"/>
    <mergeCell ref="C7:C9"/>
    <mergeCell ref="A17:C18"/>
    <mergeCell ref="A1:B1"/>
    <mergeCell ref="A2:B2"/>
    <mergeCell ref="A3:B3"/>
    <mergeCell ref="A4:B4"/>
    <mergeCell ref="A5:C5"/>
    <mergeCell ref="A6:C6"/>
  </mergeCells>
  <pageMargins left="0.7" right="0.7" top="0.75" bottom="0.75" header="0.3" footer="0.3"/>
  <pageSetup paperSize="25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F5C202-2999-49DF-91AD-7902A4F63C85}">
  <dimension ref="A1:G198"/>
  <sheetViews>
    <sheetView showZeros="0" defaultGridColor="0" topLeftCell="A100" colorId="45" zoomScaleNormal="100" workbookViewId="0">
      <selection activeCell="K69" sqref="K69"/>
    </sheetView>
  </sheetViews>
  <sheetFormatPr defaultRowHeight="16.5" x14ac:dyDescent="0.3"/>
  <cols>
    <col min="1" max="1" width="96.140625" style="40" customWidth="1"/>
    <col min="2" max="2" width="11.7109375" style="40" customWidth="1"/>
    <col min="3" max="5" width="12.7109375" style="40" customWidth="1"/>
    <col min="6" max="6" width="11.140625" customWidth="1"/>
    <col min="7" max="7" width="10.85546875" customWidth="1"/>
  </cols>
  <sheetData>
    <row r="1" spans="1:7" ht="17.25" thickTop="1" x14ac:dyDescent="0.3">
      <c r="A1" s="188" t="s">
        <v>0</v>
      </c>
      <c r="B1" s="189"/>
      <c r="C1" s="182" t="s">
        <v>210</v>
      </c>
      <c r="D1" s="183"/>
      <c r="E1" s="183"/>
      <c r="F1" s="233"/>
      <c r="G1" s="234"/>
    </row>
    <row r="2" spans="1:7" ht="17.25" thickBot="1" x14ac:dyDescent="0.35">
      <c r="A2" s="190" t="s">
        <v>1</v>
      </c>
      <c r="B2" s="191"/>
      <c r="C2" s="185" t="s">
        <v>211</v>
      </c>
      <c r="D2" s="186"/>
      <c r="E2" s="186"/>
      <c r="F2" s="235"/>
      <c r="G2" s="236"/>
    </row>
    <row r="3" spans="1:7" ht="17.25" thickTop="1" x14ac:dyDescent="0.3">
      <c r="A3" s="188" t="s">
        <v>2</v>
      </c>
      <c r="B3" s="188"/>
      <c r="C3" s="188"/>
      <c r="D3" s="188"/>
      <c r="E3" s="188"/>
      <c r="F3" s="235"/>
      <c r="G3" s="236"/>
    </row>
    <row r="4" spans="1:7" x14ac:dyDescent="0.3">
      <c r="A4" s="190" t="s">
        <v>3</v>
      </c>
      <c r="B4" s="190"/>
      <c r="C4" s="190"/>
      <c r="D4" s="190"/>
      <c r="E4" s="190"/>
      <c r="F4" s="235"/>
      <c r="G4" s="236"/>
    </row>
    <row r="5" spans="1:7" x14ac:dyDescent="0.3">
      <c r="A5" s="190"/>
      <c r="B5" s="190"/>
      <c r="C5" s="190"/>
      <c r="D5" s="190"/>
      <c r="E5" s="190"/>
      <c r="F5" s="235"/>
      <c r="G5" s="236"/>
    </row>
    <row r="6" spans="1:7" ht="17.25" thickBot="1" x14ac:dyDescent="0.35">
      <c r="A6" s="192" t="s">
        <v>299</v>
      </c>
      <c r="B6" s="192"/>
      <c r="C6" s="193"/>
      <c r="D6" s="193"/>
      <c r="E6" s="193"/>
      <c r="F6" s="237"/>
      <c r="G6" s="238"/>
    </row>
    <row r="7" spans="1:7" ht="18" customHeight="1" thickTop="1" x14ac:dyDescent="0.2">
      <c r="A7" s="194" t="s">
        <v>4</v>
      </c>
      <c r="B7" s="197" t="s">
        <v>5</v>
      </c>
      <c r="C7" s="197" t="s">
        <v>6</v>
      </c>
      <c r="D7" s="200" t="s">
        <v>298</v>
      </c>
      <c r="E7" s="197" t="s">
        <v>7</v>
      </c>
      <c r="F7" s="239" t="s">
        <v>300</v>
      </c>
      <c r="G7" s="200" t="s">
        <v>301</v>
      </c>
    </row>
    <row r="8" spans="1:7" ht="18" customHeight="1" x14ac:dyDescent="0.2">
      <c r="A8" s="195"/>
      <c r="B8" s="198"/>
      <c r="C8" s="198"/>
      <c r="D8" s="201"/>
      <c r="E8" s="198"/>
      <c r="F8" s="240"/>
      <c r="G8" s="201"/>
    </row>
    <row r="9" spans="1:7" ht="24" customHeight="1" thickBot="1" x14ac:dyDescent="0.25">
      <c r="A9" s="196"/>
      <c r="B9" s="199"/>
      <c r="C9" s="199"/>
      <c r="D9" s="202"/>
      <c r="E9" s="199"/>
      <c r="F9" s="241"/>
      <c r="G9" s="202"/>
    </row>
    <row r="10" spans="1:7" ht="18" customHeight="1" thickTop="1" thickBot="1" x14ac:dyDescent="0.25">
      <c r="A10" s="1" t="s">
        <v>8</v>
      </c>
      <c r="B10" s="2" t="s">
        <v>9</v>
      </c>
      <c r="C10" s="82">
        <f>C11+C14+C16+C17+C18+C19+C28+C33+C48</f>
        <v>25910</v>
      </c>
      <c r="D10" s="109">
        <f>D11+D14+D16+D17+D18+D19+D28+D33+D48</f>
        <v>177</v>
      </c>
      <c r="E10" s="47">
        <f>E11+E14+E16+E17+E18+E19+E28+E33+E48</f>
        <v>26087</v>
      </c>
      <c r="F10" s="47">
        <f t="shared" ref="F10:G10" si="0">F11+F14+F16+F17+F18+F19+F28+F33+F48</f>
        <v>99</v>
      </c>
      <c r="G10" s="47">
        <f t="shared" si="0"/>
        <v>78</v>
      </c>
    </row>
    <row r="11" spans="1:7" ht="18" customHeight="1" thickTop="1" thickBot="1" x14ac:dyDescent="0.25">
      <c r="A11" s="3" t="s">
        <v>10</v>
      </c>
      <c r="B11" s="4" t="s">
        <v>11</v>
      </c>
      <c r="C11" s="48">
        <f>C12+C13</f>
        <v>1173</v>
      </c>
      <c r="D11" s="48">
        <f>D12+D13</f>
        <v>0</v>
      </c>
      <c r="E11" s="48">
        <f>E12+E13</f>
        <v>1173</v>
      </c>
      <c r="F11" s="48">
        <f t="shared" ref="F11:G11" si="1">F12+F13</f>
        <v>0</v>
      </c>
      <c r="G11" s="48">
        <f t="shared" si="1"/>
        <v>0</v>
      </c>
    </row>
    <row r="12" spans="1:7" ht="18" customHeight="1" thickTop="1" thickBot="1" x14ac:dyDescent="0.25">
      <c r="A12" s="5" t="s">
        <v>12</v>
      </c>
      <c r="B12" s="6" t="s">
        <v>13</v>
      </c>
      <c r="C12" s="49">
        <f t="shared" ref="C12:D13" si="2">C50</f>
        <v>5</v>
      </c>
      <c r="D12" s="49">
        <f t="shared" si="2"/>
        <v>0</v>
      </c>
      <c r="E12" s="49">
        <f>E50</f>
        <v>5</v>
      </c>
      <c r="F12" s="49"/>
      <c r="G12" s="49"/>
    </row>
    <row r="13" spans="1:7" ht="18" customHeight="1" thickTop="1" thickBot="1" x14ac:dyDescent="0.25">
      <c r="A13" s="5" t="s">
        <v>14</v>
      </c>
      <c r="B13" s="6" t="s">
        <v>15</v>
      </c>
      <c r="C13" s="49">
        <f t="shared" si="2"/>
        <v>1168</v>
      </c>
      <c r="D13" s="49">
        <f t="shared" si="2"/>
        <v>0</v>
      </c>
      <c r="E13" s="49">
        <f>E51</f>
        <v>1168</v>
      </c>
      <c r="F13" s="49"/>
      <c r="G13" s="49"/>
    </row>
    <row r="14" spans="1:7" ht="18" customHeight="1" thickTop="1" thickBot="1" x14ac:dyDescent="0.25">
      <c r="A14" s="3" t="s">
        <v>16</v>
      </c>
      <c r="B14" s="4" t="s">
        <v>17</v>
      </c>
      <c r="C14" s="48">
        <f>C15</f>
        <v>391</v>
      </c>
      <c r="D14" s="48">
        <f>D15</f>
        <v>67</v>
      </c>
      <c r="E14" s="48">
        <f>E15</f>
        <v>458</v>
      </c>
      <c r="F14" s="48">
        <f t="shared" ref="F14:G14" si="3">F15</f>
        <v>47</v>
      </c>
      <c r="G14" s="48">
        <f t="shared" si="3"/>
        <v>20</v>
      </c>
    </row>
    <row r="15" spans="1:7" ht="18" customHeight="1" thickTop="1" thickBot="1" x14ac:dyDescent="0.25">
      <c r="A15" s="5" t="s">
        <v>18</v>
      </c>
      <c r="B15" s="6" t="s">
        <v>19</v>
      </c>
      <c r="C15" s="49">
        <f>C55</f>
        <v>391</v>
      </c>
      <c r="D15" s="49">
        <f>D55</f>
        <v>67</v>
      </c>
      <c r="E15" s="49">
        <f>E55</f>
        <v>458</v>
      </c>
      <c r="F15" s="49">
        <f t="shared" ref="F15:G15" si="4">F55</f>
        <v>47</v>
      </c>
      <c r="G15" s="49">
        <f t="shared" si="4"/>
        <v>20</v>
      </c>
    </row>
    <row r="16" spans="1:7" ht="18" customHeight="1" thickTop="1" thickBot="1" x14ac:dyDescent="0.25">
      <c r="A16" s="3" t="s">
        <v>20</v>
      </c>
      <c r="B16" s="4" t="s">
        <v>21</v>
      </c>
      <c r="C16" s="69">
        <f>C63</f>
        <v>3268</v>
      </c>
      <c r="D16" s="69">
        <f>D63</f>
        <v>0</v>
      </c>
      <c r="E16" s="69">
        <f>E63</f>
        <v>3268</v>
      </c>
      <c r="F16" s="69">
        <f t="shared" ref="F16:G16" si="5">F63</f>
        <v>0</v>
      </c>
      <c r="G16" s="69">
        <f t="shared" si="5"/>
        <v>0</v>
      </c>
    </row>
    <row r="17" spans="1:7" ht="18" customHeight="1" thickTop="1" thickBot="1" x14ac:dyDescent="0.25">
      <c r="A17" s="3" t="s">
        <v>22</v>
      </c>
      <c r="B17" s="4" t="s">
        <v>23</v>
      </c>
      <c r="C17" s="48">
        <f>C67</f>
        <v>223</v>
      </c>
      <c r="D17" s="48">
        <f>D67</f>
        <v>69</v>
      </c>
      <c r="E17" s="48">
        <f>E67</f>
        <v>292</v>
      </c>
      <c r="F17" s="48">
        <f t="shared" ref="F17:G17" si="6">F67</f>
        <v>21</v>
      </c>
      <c r="G17" s="48">
        <f t="shared" si="6"/>
        <v>48</v>
      </c>
    </row>
    <row r="18" spans="1:7" ht="18" customHeight="1" thickTop="1" thickBot="1" x14ac:dyDescent="0.25">
      <c r="A18" s="3" t="s">
        <v>24</v>
      </c>
      <c r="B18" s="4" t="s">
        <v>25</v>
      </c>
      <c r="C18" s="48">
        <f>C72</f>
        <v>41</v>
      </c>
      <c r="D18" s="48">
        <f>D72</f>
        <v>6</v>
      </c>
      <c r="E18" s="48">
        <f>E72</f>
        <v>47</v>
      </c>
      <c r="F18" s="48">
        <f t="shared" ref="F18:G18" si="7">F72</f>
        <v>6</v>
      </c>
      <c r="G18" s="48">
        <f t="shared" si="7"/>
        <v>0</v>
      </c>
    </row>
    <row r="19" spans="1:7" ht="18" customHeight="1" thickTop="1" thickBot="1" x14ac:dyDescent="0.25">
      <c r="A19" s="3" t="s">
        <v>26</v>
      </c>
      <c r="B19" s="4" t="s">
        <v>27</v>
      </c>
      <c r="C19" s="48">
        <f>C20+SUM(C21:C27)</f>
        <v>1302</v>
      </c>
      <c r="D19" s="48">
        <f>D20+SUM(D21:D27)</f>
        <v>35</v>
      </c>
      <c r="E19" s="48">
        <f>E20+SUM(E21:E27)</f>
        <v>1337</v>
      </c>
      <c r="F19" s="48">
        <f t="shared" ref="F19:G19" si="8">F20+SUM(F21:F27)</f>
        <v>25</v>
      </c>
      <c r="G19" s="48">
        <f t="shared" si="8"/>
        <v>10</v>
      </c>
    </row>
    <row r="20" spans="1:7" ht="18" customHeight="1" thickTop="1" thickBot="1" x14ac:dyDescent="0.25">
      <c r="A20" s="5" t="s">
        <v>28</v>
      </c>
      <c r="B20" s="6" t="s">
        <v>29</v>
      </c>
      <c r="C20" s="49">
        <f t="shared" ref="C20:D24" si="9">C73</f>
        <v>660</v>
      </c>
      <c r="D20" s="49">
        <f t="shared" si="9"/>
        <v>14</v>
      </c>
      <c r="E20" s="49">
        <f>E73</f>
        <v>674</v>
      </c>
      <c r="F20" s="49">
        <f t="shared" ref="F20" si="10">F73</f>
        <v>14</v>
      </c>
      <c r="G20" s="49">
        <f>G73</f>
        <v>0</v>
      </c>
    </row>
    <row r="21" spans="1:7" ht="18" customHeight="1" thickTop="1" thickBot="1" x14ac:dyDescent="0.25">
      <c r="A21" s="5" t="s">
        <v>30</v>
      </c>
      <c r="B21" s="6" t="s">
        <v>31</v>
      </c>
      <c r="C21" s="49">
        <f t="shared" si="9"/>
        <v>550</v>
      </c>
      <c r="D21" s="49">
        <f t="shared" si="9"/>
        <v>21</v>
      </c>
      <c r="E21" s="49">
        <f>E74</f>
        <v>571</v>
      </c>
      <c r="F21" s="49">
        <f t="shared" ref="F21:G21" si="11">F74</f>
        <v>11</v>
      </c>
      <c r="G21" s="49">
        <f t="shared" si="11"/>
        <v>10</v>
      </c>
    </row>
    <row r="22" spans="1:7" ht="18" customHeight="1" thickTop="1" thickBot="1" x14ac:dyDescent="0.25">
      <c r="A22" s="5" t="s">
        <v>32</v>
      </c>
      <c r="B22" s="6" t="s">
        <v>33</v>
      </c>
      <c r="C22" s="49">
        <f t="shared" si="9"/>
        <v>0</v>
      </c>
      <c r="D22" s="49">
        <f t="shared" si="9"/>
        <v>0</v>
      </c>
      <c r="E22" s="49">
        <f>E75</f>
        <v>0</v>
      </c>
      <c r="F22" s="49"/>
      <c r="G22" s="49"/>
    </row>
    <row r="23" spans="1:7" ht="18" customHeight="1" thickTop="1" thickBot="1" x14ac:dyDescent="0.25">
      <c r="A23" s="5" t="s">
        <v>34</v>
      </c>
      <c r="B23" s="6" t="s">
        <v>35</v>
      </c>
      <c r="C23" s="49">
        <f t="shared" si="9"/>
        <v>25</v>
      </c>
      <c r="D23" s="49">
        <f t="shared" si="9"/>
        <v>0</v>
      </c>
      <c r="E23" s="49">
        <f>E76</f>
        <v>25</v>
      </c>
      <c r="F23" s="49">
        <f t="shared" ref="F23:G23" si="12">F76</f>
        <v>0</v>
      </c>
      <c r="G23" s="49">
        <f t="shared" si="12"/>
        <v>0</v>
      </c>
    </row>
    <row r="24" spans="1:7" ht="18" customHeight="1" thickTop="1" thickBot="1" x14ac:dyDescent="0.25">
      <c r="A24" s="5" t="s">
        <v>36</v>
      </c>
      <c r="B24" s="6" t="s">
        <v>37</v>
      </c>
      <c r="C24" s="70">
        <f t="shared" si="9"/>
        <v>58</v>
      </c>
      <c r="D24" s="70">
        <f t="shared" si="9"/>
        <v>0</v>
      </c>
      <c r="E24" s="49">
        <f>E77</f>
        <v>58</v>
      </c>
      <c r="F24" s="49">
        <f t="shared" ref="F24:G24" si="13">F77</f>
        <v>0</v>
      </c>
      <c r="G24" s="49">
        <f t="shared" si="13"/>
        <v>0</v>
      </c>
    </row>
    <row r="25" spans="1:7" ht="18" customHeight="1" thickTop="1" thickBot="1" x14ac:dyDescent="0.25">
      <c r="A25" s="5" t="s">
        <v>38</v>
      </c>
      <c r="B25" s="6" t="s">
        <v>39</v>
      </c>
      <c r="C25" s="49">
        <f>C80</f>
        <v>9</v>
      </c>
      <c r="D25" s="49">
        <f>D80</f>
        <v>0</v>
      </c>
      <c r="E25" s="49">
        <f>E80</f>
        <v>9</v>
      </c>
      <c r="F25" s="49">
        <f t="shared" ref="F25:G25" si="14">F80</f>
        <v>0</v>
      </c>
      <c r="G25" s="49">
        <f t="shared" si="14"/>
        <v>0</v>
      </c>
    </row>
    <row r="26" spans="1:7" ht="18" customHeight="1" thickTop="1" thickBot="1" x14ac:dyDescent="0.25">
      <c r="A26" s="7" t="s">
        <v>40</v>
      </c>
      <c r="B26" s="8" t="s">
        <v>41</v>
      </c>
      <c r="C26" s="50">
        <f>C83</f>
        <v>-916</v>
      </c>
      <c r="D26" s="50">
        <f>D83</f>
        <v>-15</v>
      </c>
      <c r="E26" s="50">
        <f>E83</f>
        <v>-931</v>
      </c>
      <c r="F26" s="50">
        <f t="shared" ref="F26:G26" si="15">F83</f>
        <v>-15</v>
      </c>
      <c r="G26" s="50">
        <f t="shared" si="15"/>
        <v>-15</v>
      </c>
    </row>
    <row r="27" spans="1:7" ht="18" customHeight="1" thickTop="1" thickBot="1" x14ac:dyDescent="0.25">
      <c r="A27" s="5" t="s">
        <v>42</v>
      </c>
      <c r="B27" s="6" t="s">
        <v>43</v>
      </c>
      <c r="C27" s="70">
        <f>C90</f>
        <v>916</v>
      </c>
      <c r="D27" s="70">
        <f>D90</f>
        <v>15</v>
      </c>
      <c r="E27" s="49">
        <f>E90</f>
        <v>931</v>
      </c>
      <c r="F27" s="49">
        <f t="shared" ref="F27:G27" si="16">F90</f>
        <v>15</v>
      </c>
      <c r="G27" s="49">
        <f t="shared" si="16"/>
        <v>15</v>
      </c>
    </row>
    <row r="28" spans="1:7" ht="18" customHeight="1" thickTop="1" thickBot="1" x14ac:dyDescent="0.25">
      <c r="A28" s="3" t="s">
        <v>44</v>
      </c>
      <c r="B28" s="4" t="s">
        <v>45</v>
      </c>
      <c r="C28" s="48">
        <f>C29</f>
        <v>0</v>
      </c>
      <c r="D28" s="48">
        <f>D29</f>
        <v>0</v>
      </c>
      <c r="E28" s="48">
        <f>E29</f>
        <v>0</v>
      </c>
      <c r="F28" s="48"/>
      <c r="G28" s="48"/>
    </row>
    <row r="29" spans="1:7" ht="18" customHeight="1" thickTop="1" thickBot="1" x14ac:dyDescent="0.25">
      <c r="A29" s="5" t="s">
        <v>46</v>
      </c>
      <c r="B29" s="6" t="s">
        <v>47</v>
      </c>
      <c r="C29" s="49">
        <f>C91</f>
        <v>0</v>
      </c>
      <c r="D29" s="49">
        <f>D91</f>
        <v>0</v>
      </c>
      <c r="E29" s="49">
        <f>E91</f>
        <v>0</v>
      </c>
      <c r="F29" s="49"/>
      <c r="G29" s="49"/>
    </row>
    <row r="30" spans="1:7" ht="18" customHeight="1" thickTop="1" thickBot="1" x14ac:dyDescent="0.25">
      <c r="A30" s="3" t="s">
        <v>48</v>
      </c>
      <c r="B30" s="4" t="s">
        <v>49</v>
      </c>
      <c r="C30" s="48">
        <f>SUM(C31:C32)</f>
        <v>0</v>
      </c>
      <c r="D30" s="48">
        <f>SUM(D31:D32)</f>
        <v>0</v>
      </c>
      <c r="E30" s="48">
        <f t="shared" ref="E30" si="17">SUM(E31:E32)</f>
        <v>0</v>
      </c>
      <c r="F30" s="48"/>
      <c r="G30" s="48"/>
    </row>
    <row r="31" spans="1:7" ht="18" customHeight="1" thickTop="1" thickBot="1" x14ac:dyDescent="0.25">
      <c r="A31" s="5" t="s">
        <v>50</v>
      </c>
      <c r="B31" s="6" t="s">
        <v>51</v>
      </c>
      <c r="C31" s="49"/>
      <c r="D31" s="49"/>
      <c r="E31" s="49"/>
      <c r="F31" s="49"/>
      <c r="G31" s="49"/>
    </row>
    <row r="32" spans="1:7" ht="18" customHeight="1" thickTop="1" thickBot="1" x14ac:dyDescent="0.25">
      <c r="A32" s="5" t="s">
        <v>52</v>
      </c>
      <c r="B32" s="6" t="s">
        <v>53</v>
      </c>
      <c r="C32" s="49"/>
      <c r="D32" s="49"/>
      <c r="E32" s="49"/>
      <c r="F32" s="49"/>
      <c r="G32" s="49"/>
    </row>
    <row r="33" spans="1:7" ht="18" customHeight="1" thickTop="1" thickBot="1" x14ac:dyDescent="0.25">
      <c r="A33" s="3" t="s">
        <v>54</v>
      </c>
      <c r="B33" s="4" t="s">
        <v>55</v>
      </c>
      <c r="C33" s="48">
        <f>C34+C43</f>
        <v>19512</v>
      </c>
      <c r="D33" s="108">
        <f>D34+D43</f>
        <v>0</v>
      </c>
      <c r="E33" s="48">
        <f>E34+E43</f>
        <v>19512</v>
      </c>
      <c r="F33" s="48">
        <f t="shared" ref="F33:G33" si="18">F34+F43</f>
        <v>0</v>
      </c>
      <c r="G33" s="48">
        <f t="shared" si="18"/>
        <v>0</v>
      </c>
    </row>
    <row r="34" spans="1:7" ht="18" customHeight="1" thickTop="1" thickBot="1" x14ac:dyDescent="0.25">
      <c r="A34" s="3" t="s">
        <v>56</v>
      </c>
      <c r="B34" s="4" t="s">
        <v>57</v>
      </c>
      <c r="C34" s="48">
        <f t="shared" ref="C34:D34" si="19">SUM(C35:C42)</f>
        <v>19242</v>
      </c>
      <c r="D34" s="48">
        <f t="shared" si="19"/>
        <v>0</v>
      </c>
      <c r="E34" s="48">
        <f>SUM(E35:E42)</f>
        <v>19242</v>
      </c>
      <c r="F34" s="48">
        <f t="shared" ref="F34:G34" si="20">SUM(F35:F42)</f>
        <v>0</v>
      </c>
      <c r="G34" s="48">
        <f t="shared" si="20"/>
        <v>0</v>
      </c>
    </row>
    <row r="35" spans="1:7" ht="18" customHeight="1" thickTop="1" thickBot="1" x14ac:dyDescent="0.25">
      <c r="A35" s="5" t="s">
        <v>205</v>
      </c>
      <c r="B35" s="6" t="s">
        <v>209</v>
      </c>
      <c r="C35" s="49">
        <f>C93</f>
        <v>0</v>
      </c>
      <c r="D35" s="49">
        <f>D93</f>
        <v>0</v>
      </c>
      <c r="E35" s="49">
        <f>E93</f>
        <v>0</v>
      </c>
      <c r="F35" s="49"/>
      <c r="G35" s="49"/>
    </row>
    <row r="36" spans="1:7" ht="18" customHeight="1" thickTop="1" thickBot="1" x14ac:dyDescent="0.25">
      <c r="A36" s="9" t="s">
        <v>58</v>
      </c>
      <c r="B36" s="6" t="s">
        <v>59</v>
      </c>
      <c r="C36" s="49">
        <f t="shared" ref="C36:D36" si="21">C94</f>
        <v>0</v>
      </c>
      <c r="D36" s="49">
        <f t="shared" si="21"/>
        <v>0</v>
      </c>
      <c r="E36" s="49">
        <f>E94</f>
        <v>0</v>
      </c>
      <c r="F36" s="49"/>
      <c r="G36" s="49"/>
    </row>
    <row r="37" spans="1:7" ht="18" customHeight="1" thickTop="1" thickBot="1" x14ac:dyDescent="0.25">
      <c r="A37" s="9" t="s">
        <v>60</v>
      </c>
      <c r="B37" s="6" t="s">
        <v>61</v>
      </c>
      <c r="C37" s="49">
        <f t="shared" ref="C37:D37" si="22">C84</f>
        <v>0</v>
      </c>
      <c r="D37" s="49">
        <f t="shared" si="22"/>
        <v>0</v>
      </c>
      <c r="E37" s="49">
        <f>E84</f>
        <v>0</v>
      </c>
      <c r="F37" s="49"/>
      <c r="G37" s="49"/>
    </row>
    <row r="38" spans="1:7" ht="18" customHeight="1" thickTop="1" thickBot="1" x14ac:dyDescent="0.25">
      <c r="A38" s="5" t="s">
        <v>62</v>
      </c>
      <c r="B38" s="6" t="s">
        <v>63</v>
      </c>
      <c r="C38" s="49">
        <f>C85</f>
        <v>64</v>
      </c>
      <c r="D38" s="49">
        <f>D85</f>
        <v>0</v>
      </c>
      <c r="E38" s="49">
        <f>E85</f>
        <v>64</v>
      </c>
      <c r="F38" s="49">
        <f t="shared" ref="F38:G38" si="23">F85</f>
        <v>0</v>
      </c>
      <c r="G38" s="49">
        <f t="shared" si="23"/>
        <v>0</v>
      </c>
    </row>
    <row r="39" spans="1:7" ht="18" customHeight="1" thickTop="1" thickBot="1" x14ac:dyDescent="0.25">
      <c r="A39" s="5" t="s">
        <v>64</v>
      </c>
      <c r="B39" s="6" t="s">
        <v>65</v>
      </c>
      <c r="C39" s="49">
        <f>C95</f>
        <v>0</v>
      </c>
      <c r="D39" s="50">
        <f>D95</f>
        <v>0</v>
      </c>
      <c r="E39" s="49">
        <f>E95</f>
        <v>0</v>
      </c>
      <c r="F39" s="50"/>
      <c r="G39" s="50"/>
    </row>
    <row r="40" spans="1:7" ht="18" customHeight="1" thickTop="1" thickBot="1" x14ac:dyDescent="0.25">
      <c r="A40" s="5" t="s">
        <v>264</v>
      </c>
      <c r="B40" s="6" t="s">
        <v>266</v>
      </c>
      <c r="C40" s="49">
        <f>C96</f>
        <v>14492</v>
      </c>
      <c r="D40" s="49">
        <f t="shared" ref="D40:G41" si="24">D96</f>
        <v>0</v>
      </c>
      <c r="E40" s="49">
        <f t="shared" si="24"/>
        <v>14492</v>
      </c>
      <c r="F40" s="49">
        <f t="shared" si="24"/>
        <v>0</v>
      </c>
      <c r="G40" s="49">
        <f t="shared" si="24"/>
        <v>0</v>
      </c>
    </row>
    <row r="41" spans="1:7" ht="18" customHeight="1" thickTop="1" thickBot="1" x14ac:dyDescent="0.25">
      <c r="A41" s="5" t="s">
        <v>259</v>
      </c>
      <c r="B41" s="6" t="s">
        <v>262</v>
      </c>
      <c r="C41" s="49">
        <f>C97</f>
        <v>0</v>
      </c>
      <c r="D41" s="49">
        <f>D97</f>
        <v>0</v>
      </c>
      <c r="E41" s="49">
        <f t="shared" si="24"/>
        <v>0</v>
      </c>
      <c r="F41" s="49"/>
      <c r="G41" s="49"/>
    </row>
    <row r="42" spans="1:7" ht="18" customHeight="1" thickTop="1" thickBot="1" x14ac:dyDescent="0.25">
      <c r="A42" s="5" t="s">
        <v>269</v>
      </c>
      <c r="B42" s="6" t="s">
        <v>271</v>
      </c>
      <c r="C42" s="49">
        <f>C99</f>
        <v>4686</v>
      </c>
      <c r="D42" s="49">
        <f t="shared" ref="D42:G42" si="25">D99</f>
        <v>0</v>
      </c>
      <c r="E42" s="49">
        <f t="shared" si="25"/>
        <v>4686</v>
      </c>
      <c r="F42" s="49">
        <f t="shared" si="25"/>
        <v>0</v>
      </c>
      <c r="G42" s="49">
        <f t="shared" si="25"/>
        <v>0</v>
      </c>
    </row>
    <row r="43" spans="1:7" ht="18" customHeight="1" thickTop="1" thickBot="1" x14ac:dyDescent="0.25">
      <c r="A43" s="3" t="s">
        <v>66</v>
      </c>
      <c r="B43" s="4" t="s">
        <v>67</v>
      </c>
      <c r="C43" s="48">
        <f t="shared" ref="C43:G43" si="26">SUM(C44:C46)</f>
        <v>270</v>
      </c>
      <c r="D43" s="48">
        <f t="shared" si="26"/>
        <v>0</v>
      </c>
      <c r="E43" s="48">
        <f t="shared" si="26"/>
        <v>270</v>
      </c>
      <c r="F43" s="48">
        <f t="shared" si="26"/>
        <v>0</v>
      </c>
      <c r="G43" s="48">
        <f t="shared" si="26"/>
        <v>0</v>
      </c>
    </row>
    <row r="44" spans="1:7" ht="18" customHeight="1" thickTop="1" thickBot="1" x14ac:dyDescent="0.25">
      <c r="A44" s="9" t="s">
        <v>248</v>
      </c>
      <c r="B44" s="6" t="s">
        <v>249</v>
      </c>
      <c r="C44" s="49">
        <f t="shared" ref="C44:E44" si="27">C87</f>
        <v>0</v>
      </c>
      <c r="D44" s="49">
        <f t="shared" si="27"/>
        <v>0</v>
      </c>
      <c r="E44" s="49">
        <f t="shared" si="27"/>
        <v>0</v>
      </c>
      <c r="F44" s="49"/>
      <c r="G44" s="49">
        <f t="shared" ref="G44:G47" si="28">D44-F44</f>
        <v>0</v>
      </c>
    </row>
    <row r="45" spans="1:7" ht="18" customHeight="1" thickTop="1" thickBot="1" x14ac:dyDescent="0.25">
      <c r="A45" s="9" t="s">
        <v>68</v>
      </c>
      <c r="B45" s="6" t="s">
        <v>69</v>
      </c>
      <c r="C45" s="49">
        <f>C102</f>
        <v>0</v>
      </c>
      <c r="D45" s="49">
        <f>D102</f>
        <v>0</v>
      </c>
      <c r="E45" s="49">
        <f>E102</f>
        <v>0</v>
      </c>
      <c r="F45" s="49"/>
      <c r="G45" s="49">
        <f t="shared" si="28"/>
        <v>0</v>
      </c>
    </row>
    <row r="46" spans="1:7" ht="18" customHeight="1" thickTop="1" thickBot="1" x14ac:dyDescent="0.25">
      <c r="A46" s="9" t="s">
        <v>203</v>
      </c>
      <c r="B46" s="6" t="s">
        <v>204</v>
      </c>
      <c r="C46" s="49">
        <f>C88</f>
        <v>270</v>
      </c>
      <c r="D46" s="49">
        <f>D88</f>
        <v>0</v>
      </c>
      <c r="E46" s="49">
        <f>E88</f>
        <v>270</v>
      </c>
      <c r="F46" s="49">
        <f t="shared" ref="F46:G46" si="29">F88</f>
        <v>0</v>
      </c>
      <c r="G46" s="49">
        <f t="shared" si="29"/>
        <v>0</v>
      </c>
    </row>
    <row r="47" spans="1:7" ht="18" customHeight="1" thickTop="1" thickBot="1" x14ac:dyDescent="0.25">
      <c r="A47" s="9" t="s">
        <v>70</v>
      </c>
      <c r="B47" s="6" t="s">
        <v>71</v>
      </c>
      <c r="C47" s="49">
        <f>C103</f>
        <v>0</v>
      </c>
      <c r="D47" s="49">
        <f>D103</f>
        <v>0</v>
      </c>
      <c r="E47" s="49">
        <f>E103</f>
        <v>0</v>
      </c>
      <c r="F47" s="49"/>
      <c r="G47" s="49">
        <f t="shared" si="28"/>
        <v>0</v>
      </c>
    </row>
    <row r="48" spans="1:7" ht="18" customHeight="1" thickTop="1" thickBot="1" x14ac:dyDescent="0.25">
      <c r="A48" s="3" t="s">
        <v>72</v>
      </c>
      <c r="B48" s="4" t="s">
        <v>73</v>
      </c>
      <c r="C48" s="48">
        <f>C106</f>
        <v>0</v>
      </c>
      <c r="D48" s="48">
        <f>D106</f>
        <v>0</v>
      </c>
      <c r="E48" s="48">
        <f>E106</f>
        <v>0</v>
      </c>
      <c r="F48" s="48"/>
      <c r="G48" s="48"/>
    </row>
    <row r="49" spans="1:7" ht="18" customHeight="1" thickTop="1" thickBot="1" x14ac:dyDescent="0.25">
      <c r="A49" s="10" t="s">
        <v>74</v>
      </c>
      <c r="B49" s="11" t="s">
        <v>202</v>
      </c>
      <c r="C49" s="51">
        <f t="shared" ref="C49:G49" si="30">C50+C51+C55+C63+C67+C72+C73+C74+C75+C76+C77+C80+C83+C84+C85+C86</f>
        <v>5816</v>
      </c>
      <c r="D49" s="100">
        <f t="shared" si="30"/>
        <v>162</v>
      </c>
      <c r="E49" s="51">
        <f t="shared" si="30"/>
        <v>5978</v>
      </c>
      <c r="F49" s="51">
        <f t="shared" si="30"/>
        <v>84</v>
      </c>
      <c r="G49" s="51">
        <f t="shared" si="30"/>
        <v>63</v>
      </c>
    </row>
    <row r="50" spans="1:7" ht="18" customHeight="1" thickTop="1" thickBot="1" x14ac:dyDescent="0.25">
      <c r="A50" s="5" t="s">
        <v>12</v>
      </c>
      <c r="B50" s="6" t="s">
        <v>13</v>
      </c>
      <c r="C50" s="49">
        <v>5</v>
      </c>
      <c r="D50" s="49"/>
      <c r="E50" s="49">
        <f>C50+D50</f>
        <v>5</v>
      </c>
      <c r="F50" s="49"/>
      <c r="G50" s="49">
        <f>D50-F50</f>
        <v>0</v>
      </c>
    </row>
    <row r="51" spans="1:7" ht="18" customHeight="1" thickTop="1" thickBot="1" x14ac:dyDescent="0.25">
      <c r="A51" s="12" t="s">
        <v>14</v>
      </c>
      <c r="B51" s="13" t="s">
        <v>15</v>
      </c>
      <c r="C51" s="67">
        <f>SUM(C52:C54)</f>
        <v>1168</v>
      </c>
      <c r="D51" s="67">
        <f>SUM(D52:D54)</f>
        <v>0</v>
      </c>
      <c r="E51" s="52">
        <f>SUM(E52:E54)</f>
        <v>1168</v>
      </c>
      <c r="F51" s="52">
        <f t="shared" ref="F51:G51" si="31">SUM(F52:F54)</f>
        <v>0</v>
      </c>
      <c r="G51" s="52">
        <f t="shared" si="31"/>
        <v>0</v>
      </c>
    </row>
    <row r="52" spans="1:7" ht="18" customHeight="1" thickTop="1" thickBot="1" x14ac:dyDescent="0.25">
      <c r="A52" s="5" t="s">
        <v>75</v>
      </c>
      <c r="B52" s="6" t="s">
        <v>76</v>
      </c>
      <c r="C52" s="53">
        <v>287</v>
      </c>
      <c r="D52" s="50"/>
      <c r="E52" s="53">
        <f t="shared" ref="E52:E54" si="32">C52+D52</f>
        <v>287</v>
      </c>
      <c r="F52" s="50"/>
      <c r="G52" s="50">
        <f t="shared" ref="G52:G54" si="33">D52-F52</f>
        <v>0</v>
      </c>
    </row>
    <row r="53" spans="1:7" ht="18" customHeight="1" thickTop="1" thickBot="1" x14ac:dyDescent="0.25">
      <c r="A53" s="5" t="s">
        <v>77</v>
      </c>
      <c r="B53" s="6" t="s">
        <v>78</v>
      </c>
      <c r="C53" s="53">
        <v>481</v>
      </c>
      <c r="D53" s="70"/>
      <c r="E53" s="53">
        <f t="shared" si="32"/>
        <v>481</v>
      </c>
      <c r="F53" s="70"/>
      <c r="G53" s="70">
        <f t="shared" si="33"/>
        <v>0</v>
      </c>
    </row>
    <row r="54" spans="1:7" ht="18" customHeight="1" thickTop="1" thickBot="1" x14ac:dyDescent="0.25">
      <c r="A54" s="5" t="s">
        <v>79</v>
      </c>
      <c r="B54" s="6" t="s">
        <v>80</v>
      </c>
      <c r="C54" s="53">
        <v>400</v>
      </c>
      <c r="D54" s="70"/>
      <c r="E54" s="53">
        <f t="shared" si="32"/>
        <v>400</v>
      </c>
      <c r="F54" s="70"/>
      <c r="G54" s="70">
        <f t="shared" si="33"/>
        <v>0</v>
      </c>
    </row>
    <row r="55" spans="1:7" ht="18" customHeight="1" thickTop="1" thickBot="1" x14ac:dyDescent="0.25">
      <c r="A55" s="12" t="s">
        <v>18</v>
      </c>
      <c r="B55" s="13" t="s">
        <v>19</v>
      </c>
      <c r="C55" s="54">
        <f>SUM(C56:C62)</f>
        <v>391</v>
      </c>
      <c r="D55" s="54">
        <f>SUM(D56:D62)</f>
        <v>67</v>
      </c>
      <c r="E55" s="54">
        <f>SUM(E56:E62)</f>
        <v>458</v>
      </c>
      <c r="F55" s="54">
        <f t="shared" ref="F55:G55" si="34">SUM(F56:F62)</f>
        <v>47</v>
      </c>
      <c r="G55" s="54">
        <f t="shared" si="34"/>
        <v>20</v>
      </c>
    </row>
    <row r="56" spans="1:7" ht="18" customHeight="1" thickTop="1" thickBot="1" x14ac:dyDescent="0.25">
      <c r="A56" s="5" t="s">
        <v>81</v>
      </c>
      <c r="B56" s="6" t="s">
        <v>82</v>
      </c>
      <c r="C56" s="49">
        <v>130</v>
      </c>
      <c r="D56" s="49">
        <v>24</v>
      </c>
      <c r="E56" s="49">
        <f t="shared" ref="E56:E62" si="35">C56+D56</f>
        <v>154</v>
      </c>
      <c r="F56" s="49">
        <v>24</v>
      </c>
      <c r="G56" s="49">
        <f>D56-F56</f>
        <v>0</v>
      </c>
    </row>
    <row r="57" spans="1:7" ht="18" customHeight="1" thickTop="1" thickBot="1" x14ac:dyDescent="0.25">
      <c r="A57" s="5" t="s">
        <v>83</v>
      </c>
      <c r="B57" s="6" t="s">
        <v>84</v>
      </c>
      <c r="C57" s="49">
        <v>4</v>
      </c>
      <c r="D57" s="49">
        <v>1</v>
      </c>
      <c r="E57" s="49">
        <f t="shared" si="35"/>
        <v>5</v>
      </c>
      <c r="F57" s="49">
        <v>1</v>
      </c>
      <c r="G57" s="49">
        <f t="shared" ref="G57:G85" si="36">D57-F57</f>
        <v>0</v>
      </c>
    </row>
    <row r="58" spans="1:7" ht="18" customHeight="1" thickTop="1" thickBot="1" x14ac:dyDescent="0.25">
      <c r="A58" s="5" t="s">
        <v>85</v>
      </c>
      <c r="B58" s="6" t="s">
        <v>86</v>
      </c>
      <c r="C58" s="49">
        <v>48</v>
      </c>
      <c r="D58" s="49">
        <v>10</v>
      </c>
      <c r="E58" s="49">
        <f>C58+D58</f>
        <v>58</v>
      </c>
      <c r="F58" s="49">
        <v>10</v>
      </c>
      <c r="G58" s="49">
        <f t="shared" si="36"/>
        <v>0</v>
      </c>
    </row>
    <row r="59" spans="1:7" ht="18" customHeight="1" thickTop="1" thickBot="1" x14ac:dyDescent="0.25">
      <c r="A59" s="5" t="s">
        <v>238</v>
      </c>
      <c r="B59" s="6" t="s">
        <v>239</v>
      </c>
      <c r="C59" s="49"/>
      <c r="D59" s="49"/>
      <c r="E59" s="49">
        <f t="shared" si="35"/>
        <v>0</v>
      </c>
      <c r="F59" s="49"/>
      <c r="G59" s="49">
        <f t="shared" si="36"/>
        <v>0</v>
      </c>
    </row>
    <row r="60" spans="1:7" ht="18" customHeight="1" thickTop="1" thickBot="1" x14ac:dyDescent="0.25">
      <c r="A60" s="5" t="s">
        <v>87</v>
      </c>
      <c r="B60" s="6" t="s">
        <v>88</v>
      </c>
      <c r="C60" s="49">
        <v>163</v>
      </c>
      <c r="D60" s="70">
        <v>30</v>
      </c>
      <c r="E60" s="49">
        <f t="shared" si="35"/>
        <v>193</v>
      </c>
      <c r="F60" s="70">
        <v>10</v>
      </c>
      <c r="G60" s="70">
        <f t="shared" si="36"/>
        <v>20</v>
      </c>
    </row>
    <row r="61" spans="1:7" ht="18" customHeight="1" thickTop="1" thickBot="1" x14ac:dyDescent="0.25">
      <c r="A61" s="5" t="s">
        <v>89</v>
      </c>
      <c r="B61" s="6" t="s">
        <v>90</v>
      </c>
      <c r="C61" s="49">
        <v>12</v>
      </c>
      <c r="D61" s="49">
        <v>2</v>
      </c>
      <c r="E61" s="49">
        <f t="shared" si="35"/>
        <v>14</v>
      </c>
      <c r="F61" s="49">
        <v>2</v>
      </c>
      <c r="G61" s="49">
        <f t="shared" si="36"/>
        <v>0</v>
      </c>
    </row>
    <row r="62" spans="1:7" ht="18" customHeight="1" thickTop="1" thickBot="1" x14ac:dyDescent="0.25">
      <c r="A62" s="5" t="s">
        <v>91</v>
      </c>
      <c r="B62" s="6" t="s">
        <v>92</v>
      </c>
      <c r="C62" s="49">
        <v>34</v>
      </c>
      <c r="D62" s="70"/>
      <c r="E62" s="49">
        <f t="shared" si="35"/>
        <v>34</v>
      </c>
      <c r="F62" s="70"/>
      <c r="G62" s="70">
        <f t="shared" si="36"/>
        <v>0</v>
      </c>
    </row>
    <row r="63" spans="1:7" ht="18" customHeight="1" thickTop="1" thickBot="1" x14ac:dyDescent="0.25">
      <c r="A63" s="12" t="s">
        <v>20</v>
      </c>
      <c r="B63" s="13" t="s">
        <v>21</v>
      </c>
      <c r="C63" s="76">
        <f>SUM(C64:C66)</f>
        <v>3268</v>
      </c>
      <c r="D63" s="119">
        <f>SUM(D64:D66)</f>
        <v>0</v>
      </c>
      <c r="E63" s="52">
        <f>SUM(E64:E66)</f>
        <v>3268</v>
      </c>
      <c r="F63" s="52">
        <f t="shared" ref="F63:G63" si="37">SUM(F64:F66)</f>
        <v>0</v>
      </c>
      <c r="G63" s="52">
        <f t="shared" si="37"/>
        <v>0</v>
      </c>
    </row>
    <row r="64" spans="1:7" ht="18" customHeight="1" thickTop="1" thickBot="1" x14ac:dyDescent="0.35">
      <c r="A64" s="14" t="s">
        <v>93</v>
      </c>
      <c r="B64" s="6" t="s">
        <v>197</v>
      </c>
      <c r="C64" s="55">
        <v>0</v>
      </c>
      <c r="D64" s="55"/>
      <c r="E64" s="55">
        <f t="shared" ref="E64:E66" si="38">C64+D64</f>
        <v>0</v>
      </c>
      <c r="F64" s="55"/>
      <c r="G64" s="55">
        <f t="shared" si="36"/>
        <v>0</v>
      </c>
    </row>
    <row r="65" spans="1:7" ht="18" customHeight="1" thickTop="1" thickBot="1" x14ac:dyDescent="0.35">
      <c r="A65" s="14" t="s">
        <v>93</v>
      </c>
      <c r="B65" s="6" t="s">
        <v>94</v>
      </c>
      <c r="C65" s="55">
        <v>2024</v>
      </c>
      <c r="D65" s="50"/>
      <c r="E65" s="55">
        <f t="shared" si="38"/>
        <v>2024</v>
      </c>
      <c r="F65" s="50"/>
      <c r="G65" s="50">
        <f t="shared" si="36"/>
        <v>0</v>
      </c>
    </row>
    <row r="66" spans="1:7" ht="18" customHeight="1" thickTop="1" thickBot="1" x14ac:dyDescent="0.35">
      <c r="A66" s="15" t="s">
        <v>95</v>
      </c>
      <c r="B66" s="16" t="s">
        <v>96</v>
      </c>
      <c r="C66" s="53">
        <v>1244</v>
      </c>
      <c r="D66" s="70"/>
      <c r="E66" s="53">
        <f t="shared" si="38"/>
        <v>1244</v>
      </c>
      <c r="F66" s="70"/>
      <c r="G66" s="70">
        <f t="shared" si="36"/>
        <v>0</v>
      </c>
    </row>
    <row r="67" spans="1:7" ht="18" customHeight="1" thickTop="1" thickBot="1" x14ac:dyDescent="0.25">
      <c r="A67" s="12" t="s">
        <v>22</v>
      </c>
      <c r="B67" s="13" t="s">
        <v>23</v>
      </c>
      <c r="C67" s="54">
        <f>SUM(C68:C71)</f>
        <v>223</v>
      </c>
      <c r="D67" s="54">
        <f>SUM(D68:D71)</f>
        <v>69</v>
      </c>
      <c r="E67" s="54">
        <f t="shared" ref="E67:G67" si="39">SUM(E68:E71)</f>
        <v>292</v>
      </c>
      <c r="F67" s="54">
        <f>SUM(F68:F71)</f>
        <v>21</v>
      </c>
      <c r="G67" s="54">
        <f t="shared" si="39"/>
        <v>48</v>
      </c>
    </row>
    <row r="68" spans="1:7" ht="18" customHeight="1" thickTop="1" thickBot="1" x14ac:dyDescent="0.25">
      <c r="A68" s="5" t="s">
        <v>97</v>
      </c>
      <c r="B68" s="6" t="s">
        <v>98</v>
      </c>
      <c r="C68" s="49">
        <v>210</v>
      </c>
      <c r="D68" s="70">
        <v>65</v>
      </c>
      <c r="E68" s="49">
        <f t="shared" ref="E68:E76" si="40">C68+D68</f>
        <v>275</v>
      </c>
      <c r="F68" s="70">
        <v>17</v>
      </c>
      <c r="G68" s="70">
        <f t="shared" si="36"/>
        <v>48</v>
      </c>
    </row>
    <row r="69" spans="1:7" ht="18" customHeight="1" thickTop="1" thickBot="1" x14ac:dyDescent="0.25">
      <c r="A69" s="5" t="s">
        <v>99</v>
      </c>
      <c r="B69" s="6" t="s">
        <v>100</v>
      </c>
      <c r="C69" s="49">
        <v>8</v>
      </c>
      <c r="D69" s="49">
        <v>4</v>
      </c>
      <c r="E69" s="49">
        <f t="shared" si="40"/>
        <v>12</v>
      </c>
      <c r="F69" s="49">
        <v>4</v>
      </c>
      <c r="G69" s="49">
        <f t="shared" si="36"/>
        <v>0</v>
      </c>
    </row>
    <row r="70" spans="1:7" ht="18" customHeight="1" thickTop="1" thickBot="1" x14ac:dyDescent="0.25">
      <c r="A70" s="5" t="s">
        <v>101</v>
      </c>
      <c r="B70" s="6" t="s">
        <v>102</v>
      </c>
      <c r="C70" s="49">
        <v>4</v>
      </c>
      <c r="D70" s="49"/>
      <c r="E70" s="49">
        <f t="shared" si="40"/>
        <v>4</v>
      </c>
      <c r="F70" s="49"/>
      <c r="G70" s="49">
        <f t="shared" si="36"/>
        <v>0</v>
      </c>
    </row>
    <row r="71" spans="1:7" ht="18" customHeight="1" thickTop="1" thickBot="1" x14ac:dyDescent="0.25">
      <c r="A71" s="5" t="s">
        <v>103</v>
      </c>
      <c r="B71" s="6" t="s">
        <v>104</v>
      </c>
      <c r="C71" s="49">
        <v>1</v>
      </c>
      <c r="D71" s="49"/>
      <c r="E71" s="49">
        <f t="shared" si="40"/>
        <v>1</v>
      </c>
      <c r="F71" s="49"/>
      <c r="G71" s="49">
        <f t="shared" si="36"/>
        <v>0</v>
      </c>
    </row>
    <row r="72" spans="1:7" ht="18" customHeight="1" thickTop="1" thickBot="1" x14ac:dyDescent="0.25">
      <c r="A72" s="5" t="s">
        <v>24</v>
      </c>
      <c r="B72" s="6" t="s">
        <v>105</v>
      </c>
      <c r="C72" s="49">
        <v>41</v>
      </c>
      <c r="D72" s="49">
        <v>6</v>
      </c>
      <c r="E72" s="49">
        <f t="shared" si="40"/>
        <v>47</v>
      </c>
      <c r="F72" s="49">
        <v>6</v>
      </c>
      <c r="G72" s="49">
        <f t="shared" si="36"/>
        <v>0</v>
      </c>
    </row>
    <row r="73" spans="1:7" ht="18" customHeight="1" thickTop="1" thickBot="1" x14ac:dyDescent="0.25">
      <c r="A73" s="5" t="s">
        <v>28</v>
      </c>
      <c r="B73" s="6" t="s">
        <v>29</v>
      </c>
      <c r="C73" s="49">
        <v>660</v>
      </c>
      <c r="D73" s="49">
        <v>14</v>
      </c>
      <c r="E73" s="49">
        <f t="shared" si="40"/>
        <v>674</v>
      </c>
      <c r="F73" s="49">
        <v>14</v>
      </c>
      <c r="G73" s="49">
        <f t="shared" si="36"/>
        <v>0</v>
      </c>
    </row>
    <row r="74" spans="1:7" ht="18" customHeight="1" thickTop="1" thickBot="1" x14ac:dyDescent="0.25">
      <c r="A74" s="5" t="s">
        <v>30</v>
      </c>
      <c r="B74" s="6" t="s">
        <v>31</v>
      </c>
      <c r="C74" s="49">
        <v>550</v>
      </c>
      <c r="D74" s="49">
        <v>21</v>
      </c>
      <c r="E74" s="49">
        <f t="shared" si="40"/>
        <v>571</v>
      </c>
      <c r="F74" s="49">
        <v>11</v>
      </c>
      <c r="G74" s="49">
        <f t="shared" si="36"/>
        <v>10</v>
      </c>
    </row>
    <row r="75" spans="1:7" ht="18" customHeight="1" thickTop="1" thickBot="1" x14ac:dyDescent="0.25">
      <c r="A75" s="5" t="s">
        <v>32</v>
      </c>
      <c r="B75" s="6" t="s">
        <v>33</v>
      </c>
      <c r="C75" s="49">
        <v>0</v>
      </c>
      <c r="D75" s="49"/>
      <c r="E75" s="49">
        <f t="shared" si="40"/>
        <v>0</v>
      </c>
      <c r="F75" s="49"/>
      <c r="G75" s="49">
        <f t="shared" si="36"/>
        <v>0</v>
      </c>
    </row>
    <row r="76" spans="1:7" ht="18" customHeight="1" thickTop="1" thickBot="1" x14ac:dyDescent="0.25">
      <c r="A76" s="5" t="s">
        <v>34</v>
      </c>
      <c r="B76" s="6" t="s">
        <v>35</v>
      </c>
      <c r="C76" s="49">
        <v>25</v>
      </c>
      <c r="D76" s="49"/>
      <c r="E76" s="49">
        <f t="shared" si="40"/>
        <v>25</v>
      </c>
      <c r="F76" s="49"/>
      <c r="G76" s="49">
        <f t="shared" si="36"/>
        <v>0</v>
      </c>
    </row>
    <row r="77" spans="1:7" ht="18" customHeight="1" thickTop="1" thickBot="1" x14ac:dyDescent="0.25">
      <c r="A77" s="17" t="s">
        <v>36</v>
      </c>
      <c r="B77" s="13" t="s">
        <v>37</v>
      </c>
      <c r="C77" s="52">
        <f>SUM(C78:C79)</f>
        <v>58</v>
      </c>
      <c r="D77" s="52">
        <f>SUM(D78:D79)</f>
        <v>0</v>
      </c>
      <c r="E77" s="52">
        <f t="shared" ref="E77:G77" si="41">SUM(E78:E79)</f>
        <v>58</v>
      </c>
      <c r="F77" s="52">
        <f t="shared" si="41"/>
        <v>0</v>
      </c>
      <c r="G77" s="52">
        <f t="shared" si="41"/>
        <v>0</v>
      </c>
    </row>
    <row r="78" spans="1:7" ht="18" customHeight="1" thickTop="1" thickBot="1" x14ac:dyDescent="0.25">
      <c r="A78" s="5" t="s">
        <v>106</v>
      </c>
      <c r="B78" s="6" t="s">
        <v>107</v>
      </c>
      <c r="C78" s="49">
        <v>58</v>
      </c>
      <c r="D78" s="70"/>
      <c r="E78" s="49">
        <f t="shared" ref="E78:E79" si="42">C78+D78</f>
        <v>58</v>
      </c>
      <c r="F78" s="70"/>
      <c r="G78" s="70">
        <f t="shared" si="36"/>
        <v>0</v>
      </c>
    </row>
    <row r="79" spans="1:7" ht="18" customHeight="1" thickTop="1" thickBot="1" x14ac:dyDescent="0.25">
      <c r="A79" s="5" t="s">
        <v>108</v>
      </c>
      <c r="B79" s="6" t="s">
        <v>109</v>
      </c>
      <c r="C79" s="49">
        <v>0</v>
      </c>
      <c r="D79" s="49"/>
      <c r="E79" s="49">
        <f t="shared" si="42"/>
        <v>0</v>
      </c>
      <c r="F79" s="49"/>
      <c r="G79" s="49">
        <f t="shared" si="36"/>
        <v>0</v>
      </c>
    </row>
    <row r="80" spans="1:7" ht="18" customHeight="1" thickTop="1" thickBot="1" x14ac:dyDescent="0.25">
      <c r="A80" s="17" t="s">
        <v>38</v>
      </c>
      <c r="B80" s="13" t="s">
        <v>39</v>
      </c>
      <c r="C80" s="52">
        <f>SUM(C81:C82)</f>
        <v>9</v>
      </c>
      <c r="D80" s="52">
        <f>SUM(D81:D82)</f>
        <v>0</v>
      </c>
      <c r="E80" s="52">
        <f>SUM(E81:E82)</f>
        <v>9</v>
      </c>
      <c r="F80" s="52">
        <f t="shared" ref="F80:G80" si="43">SUM(F81:F82)</f>
        <v>0</v>
      </c>
      <c r="G80" s="52">
        <f t="shared" si="43"/>
        <v>0</v>
      </c>
    </row>
    <row r="81" spans="1:7" ht="18" customHeight="1" thickTop="1" thickBot="1" x14ac:dyDescent="0.35">
      <c r="A81" s="14" t="s">
        <v>110</v>
      </c>
      <c r="B81" s="6" t="s">
        <v>111</v>
      </c>
      <c r="C81" s="53">
        <v>0</v>
      </c>
      <c r="D81" s="72"/>
      <c r="E81" s="53">
        <f t="shared" ref="E81:E85" si="44">C81+D81</f>
        <v>0</v>
      </c>
      <c r="F81" s="72"/>
      <c r="G81" s="72">
        <f t="shared" si="36"/>
        <v>0</v>
      </c>
    </row>
    <row r="82" spans="1:7" ht="18" customHeight="1" thickTop="1" thickBot="1" x14ac:dyDescent="0.25">
      <c r="A82" s="5" t="s">
        <v>112</v>
      </c>
      <c r="B82" s="6" t="s">
        <v>113</v>
      </c>
      <c r="C82" s="49">
        <v>9</v>
      </c>
      <c r="D82" s="49"/>
      <c r="E82" s="49">
        <f t="shared" si="44"/>
        <v>9</v>
      </c>
      <c r="F82" s="49"/>
      <c r="G82" s="49">
        <f t="shared" si="36"/>
        <v>0</v>
      </c>
    </row>
    <row r="83" spans="1:7" ht="18" customHeight="1" thickTop="1" thickBot="1" x14ac:dyDescent="0.25">
      <c r="A83" s="7" t="s">
        <v>40</v>
      </c>
      <c r="B83" s="8" t="s">
        <v>41</v>
      </c>
      <c r="C83" s="50">
        <v>-916</v>
      </c>
      <c r="D83" s="50">
        <v>-15</v>
      </c>
      <c r="E83" s="50">
        <f>C83+D83</f>
        <v>-931</v>
      </c>
      <c r="F83" s="50">
        <v>-15</v>
      </c>
      <c r="G83" s="50">
        <v>-15</v>
      </c>
    </row>
    <row r="84" spans="1:7" ht="18" customHeight="1" thickTop="1" thickBot="1" x14ac:dyDescent="0.25">
      <c r="A84" s="9" t="s">
        <v>60</v>
      </c>
      <c r="B84" s="6" t="s">
        <v>61</v>
      </c>
      <c r="C84" s="49">
        <v>0</v>
      </c>
      <c r="D84" s="49"/>
      <c r="E84" s="49">
        <f t="shared" si="44"/>
        <v>0</v>
      </c>
      <c r="F84" s="49"/>
      <c r="G84" s="49">
        <f t="shared" si="36"/>
        <v>0</v>
      </c>
    </row>
    <row r="85" spans="1:7" ht="18" customHeight="1" thickTop="1" thickBot="1" x14ac:dyDescent="0.25">
      <c r="A85" s="9" t="s">
        <v>114</v>
      </c>
      <c r="B85" s="6" t="s">
        <v>63</v>
      </c>
      <c r="C85" s="49">
        <v>64</v>
      </c>
      <c r="D85" s="49"/>
      <c r="E85" s="49">
        <f t="shared" si="44"/>
        <v>64</v>
      </c>
      <c r="F85" s="49"/>
      <c r="G85" s="49">
        <f t="shared" si="36"/>
        <v>0</v>
      </c>
    </row>
    <row r="86" spans="1:7" ht="18" customHeight="1" thickTop="1" thickBot="1" x14ac:dyDescent="0.25">
      <c r="A86" s="17" t="s">
        <v>250</v>
      </c>
      <c r="B86" s="13" t="s">
        <v>67</v>
      </c>
      <c r="C86" s="52">
        <f t="shared" ref="C86:D86" si="45">SUM(C87:C88)</f>
        <v>270</v>
      </c>
      <c r="D86" s="52">
        <f t="shared" si="45"/>
        <v>0</v>
      </c>
      <c r="E86" s="52">
        <f>SUM(E87:E88)</f>
        <v>270</v>
      </c>
      <c r="F86" s="52">
        <f t="shared" ref="F86:G86" si="46">SUM(F87:F88)</f>
        <v>0</v>
      </c>
      <c r="G86" s="52">
        <f t="shared" si="46"/>
        <v>0</v>
      </c>
    </row>
    <row r="87" spans="1:7" ht="18" customHeight="1" thickTop="1" thickBot="1" x14ac:dyDescent="0.25">
      <c r="A87" s="9" t="s">
        <v>248</v>
      </c>
      <c r="B87" s="6" t="s">
        <v>249</v>
      </c>
      <c r="C87" s="49"/>
      <c r="D87" s="49"/>
      <c r="E87" s="49">
        <f>C87+D87</f>
        <v>0</v>
      </c>
      <c r="F87" s="49"/>
      <c r="G87" s="49"/>
    </row>
    <row r="88" spans="1:7" ht="18" customHeight="1" thickTop="1" thickBot="1" x14ac:dyDescent="0.25">
      <c r="A88" s="9" t="s">
        <v>203</v>
      </c>
      <c r="B88" s="6" t="s">
        <v>204</v>
      </c>
      <c r="C88" s="49">
        <v>270</v>
      </c>
      <c r="D88" s="49"/>
      <c r="E88" s="49">
        <f>C88+D88</f>
        <v>270</v>
      </c>
      <c r="F88" s="49"/>
      <c r="G88" s="49"/>
    </row>
    <row r="89" spans="1:7" ht="18" customHeight="1" thickTop="1" thickBot="1" x14ac:dyDescent="0.25">
      <c r="A89" s="10" t="s">
        <v>115</v>
      </c>
      <c r="B89" s="11" t="s">
        <v>116</v>
      </c>
      <c r="C89" s="51">
        <f>C90+C91+C92+C102+C103+C106</f>
        <v>20094</v>
      </c>
      <c r="D89" s="51">
        <f>D90+D91+D92+EB102+D103+D106</f>
        <v>15</v>
      </c>
      <c r="E89" s="51">
        <f>E90+E91+E92+E102+E103+E106</f>
        <v>20109</v>
      </c>
      <c r="F89" s="51">
        <f t="shared" ref="F89:G89" si="47">F90+F91+F92+F102+F103+F106</f>
        <v>15</v>
      </c>
      <c r="G89" s="51">
        <f t="shared" si="47"/>
        <v>15</v>
      </c>
    </row>
    <row r="90" spans="1:7" ht="18" customHeight="1" thickTop="1" thickBot="1" x14ac:dyDescent="0.25">
      <c r="A90" s="9" t="s">
        <v>117</v>
      </c>
      <c r="B90" s="6" t="s">
        <v>118</v>
      </c>
      <c r="C90" s="70">
        <f>-C83</f>
        <v>916</v>
      </c>
      <c r="D90" s="70">
        <f>-D83</f>
        <v>15</v>
      </c>
      <c r="E90" s="49">
        <f>C90+D90</f>
        <v>931</v>
      </c>
      <c r="F90" s="70">
        <f>-F83</f>
        <v>15</v>
      </c>
      <c r="G90" s="70">
        <f>-G83</f>
        <v>15</v>
      </c>
    </row>
    <row r="91" spans="1:7" ht="18" customHeight="1" thickTop="1" thickBot="1" x14ac:dyDescent="0.25">
      <c r="A91" s="5" t="s">
        <v>46</v>
      </c>
      <c r="B91" s="6" t="s">
        <v>119</v>
      </c>
      <c r="C91" s="49">
        <v>0</v>
      </c>
      <c r="D91" s="49"/>
      <c r="E91" s="49">
        <f t="shared" ref="E91" si="48">C91+D91</f>
        <v>0</v>
      </c>
      <c r="F91" s="49"/>
      <c r="G91" s="49"/>
    </row>
    <row r="92" spans="1:7" ht="18" customHeight="1" thickTop="1" thickBot="1" x14ac:dyDescent="0.25">
      <c r="A92" s="18" t="s">
        <v>207</v>
      </c>
      <c r="B92" s="13" t="s">
        <v>208</v>
      </c>
      <c r="C92" s="52">
        <f>SUM(C93:C97)+C99</f>
        <v>19178</v>
      </c>
      <c r="D92" s="52">
        <f>SUM(D93:D97)+D99</f>
        <v>0</v>
      </c>
      <c r="E92" s="52">
        <f>SUM(E93:E97)+E99</f>
        <v>19178</v>
      </c>
      <c r="F92" s="52">
        <f t="shared" ref="F92:G92" si="49">SUM(F93:F97)+F99</f>
        <v>0</v>
      </c>
      <c r="G92" s="52">
        <f t="shared" si="49"/>
        <v>0</v>
      </c>
    </row>
    <row r="93" spans="1:7" ht="18" customHeight="1" thickTop="1" thickBot="1" x14ac:dyDescent="0.25">
      <c r="A93" s="5" t="s">
        <v>205</v>
      </c>
      <c r="B93" s="6" t="s">
        <v>206</v>
      </c>
      <c r="C93" s="49">
        <v>0</v>
      </c>
      <c r="D93" s="49"/>
      <c r="E93" s="49">
        <f t="shared" ref="E93:E94" si="50">C93+D93</f>
        <v>0</v>
      </c>
      <c r="F93" s="49"/>
      <c r="G93" s="49"/>
    </row>
    <row r="94" spans="1:7" ht="18" customHeight="1" thickTop="1" thickBot="1" x14ac:dyDescent="0.25">
      <c r="A94" s="9" t="s">
        <v>58</v>
      </c>
      <c r="B94" s="6" t="s">
        <v>120</v>
      </c>
      <c r="C94" s="49">
        <v>0</v>
      </c>
      <c r="D94" s="49"/>
      <c r="E94" s="49">
        <f t="shared" si="50"/>
        <v>0</v>
      </c>
      <c r="F94" s="49"/>
      <c r="G94" s="49"/>
    </row>
    <row r="95" spans="1:7" ht="18" customHeight="1" thickTop="1" thickBot="1" x14ac:dyDescent="0.25">
      <c r="A95" s="9" t="s">
        <v>121</v>
      </c>
      <c r="B95" s="6" t="s">
        <v>122</v>
      </c>
      <c r="C95" s="49"/>
      <c r="D95" s="50"/>
      <c r="E95" s="49">
        <f>C95+D95</f>
        <v>0</v>
      </c>
      <c r="F95" s="50"/>
      <c r="G95" s="50"/>
    </row>
    <row r="96" spans="1:7" ht="18" customHeight="1" thickTop="1" thickBot="1" x14ac:dyDescent="0.25">
      <c r="A96" s="105" t="s">
        <v>264</v>
      </c>
      <c r="B96" s="106" t="s">
        <v>265</v>
      </c>
      <c r="C96" s="107">
        <v>14492</v>
      </c>
      <c r="D96" s="107"/>
      <c r="E96" s="107">
        <f>C96+D96</f>
        <v>14492</v>
      </c>
      <c r="F96" s="107"/>
      <c r="G96" s="107"/>
    </row>
    <row r="97" spans="1:7" ht="18" customHeight="1" thickTop="1" thickBot="1" x14ac:dyDescent="0.25">
      <c r="A97" s="101" t="s">
        <v>259</v>
      </c>
      <c r="B97" s="102" t="s">
        <v>260</v>
      </c>
      <c r="C97" s="103">
        <f>C98</f>
        <v>0</v>
      </c>
      <c r="D97" s="103">
        <f>D98</f>
        <v>0</v>
      </c>
      <c r="E97" s="103">
        <f t="shared" ref="E97" si="51">E98</f>
        <v>0</v>
      </c>
      <c r="F97" s="103"/>
      <c r="G97" s="103"/>
    </row>
    <row r="98" spans="1:7" ht="18" customHeight="1" thickTop="1" thickBot="1" x14ac:dyDescent="0.25">
      <c r="A98" s="9" t="s">
        <v>261</v>
      </c>
      <c r="B98" s="6" t="s">
        <v>276</v>
      </c>
      <c r="C98" s="49"/>
      <c r="D98" s="49"/>
      <c r="E98" s="49">
        <f>C98+D98</f>
        <v>0</v>
      </c>
      <c r="F98" s="49"/>
      <c r="G98" s="49"/>
    </row>
    <row r="99" spans="1:7" ht="18" customHeight="1" thickTop="1" thickBot="1" x14ac:dyDescent="0.25">
      <c r="A99" s="101" t="s">
        <v>269</v>
      </c>
      <c r="B99" s="102" t="s">
        <v>271</v>
      </c>
      <c r="C99" s="103">
        <f>SUM(C100:C101)</f>
        <v>4686</v>
      </c>
      <c r="D99" s="103">
        <f t="shared" ref="D99:G99" si="52">SUM(D100:D101)</f>
        <v>0</v>
      </c>
      <c r="E99" s="103">
        <f t="shared" si="52"/>
        <v>4686</v>
      </c>
      <c r="F99" s="103">
        <f t="shared" si="52"/>
        <v>0</v>
      </c>
      <c r="G99" s="103">
        <f t="shared" si="52"/>
        <v>0</v>
      </c>
    </row>
    <row r="100" spans="1:7" ht="18" customHeight="1" thickTop="1" thickBot="1" x14ac:dyDescent="0.25">
      <c r="A100" s="9" t="s">
        <v>270</v>
      </c>
      <c r="B100" s="6" t="s">
        <v>274</v>
      </c>
      <c r="C100" s="49">
        <v>3937</v>
      </c>
      <c r="D100" s="49"/>
      <c r="E100" s="49">
        <f t="shared" ref="E100:E101" si="53">C100+D100</f>
        <v>3937</v>
      </c>
      <c r="F100" s="49"/>
      <c r="G100" s="49"/>
    </row>
    <row r="101" spans="1:7" ht="18" customHeight="1" thickTop="1" thickBot="1" x14ac:dyDescent="0.25">
      <c r="A101" s="9" t="s">
        <v>272</v>
      </c>
      <c r="B101" s="6" t="s">
        <v>275</v>
      </c>
      <c r="C101" s="49">
        <v>749</v>
      </c>
      <c r="D101" s="49"/>
      <c r="E101" s="49">
        <f t="shared" si="53"/>
        <v>749</v>
      </c>
      <c r="F101" s="49"/>
      <c r="G101" s="49"/>
    </row>
    <row r="102" spans="1:7" ht="18" customHeight="1" thickTop="1" thickBot="1" x14ac:dyDescent="0.25">
      <c r="A102" s="9" t="s">
        <v>68</v>
      </c>
      <c r="B102" s="6" t="s">
        <v>123</v>
      </c>
      <c r="C102" s="49"/>
      <c r="D102" s="49"/>
      <c r="E102" s="49">
        <f>C102+D102</f>
        <v>0</v>
      </c>
      <c r="F102" s="49"/>
      <c r="G102" s="49"/>
    </row>
    <row r="103" spans="1:7" ht="18" customHeight="1" thickTop="1" thickBot="1" x14ac:dyDescent="0.25">
      <c r="A103" s="18" t="s">
        <v>70</v>
      </c>
      <c r="B103" s="13" t="s">
        <v>124</v>
      </c>
      <c r="C103" s="52">
        <f>SUM(C104:C105)</f>
        <v>0</v>
      </c>
      <c r="D103" s="52">
        <f>SUM(D104:D105)</f>
        <v>0</v>
      </c>
      <c r="E103" s="52">
        <f t="shared" ref="E103" si="54">SUM(E104:E105)</f>
        <v>0</v>
      </c>
      <c r="F103" s="52"/>
      <c r="G103" s="52"/>
    </row>
    <row r="104" spans="1:7" ht="18" customHeight="1" thickTop="1" thickBot="1" x14ac:dyDescent="0.25">
      <c r="A104" s="9" t="s">
        <v>125</v>
      </c>
      <c r="B104" s="6" t="s">
        <v>126</v>
      </c>
      <c r="C104" s="49">
        <v>0</v>
      </c>
      <c r="D104" s="49"/>
      <c r="E104" s="49">
        <f t="shared" ref="E104:E105" si="55">C104+D104</f>
        <v>0</v>
      </c>
      <c r="F104" s="49"/>
      <c r="G104" s="49"/>
    </row>
    <row r="105" spans="1:7" ht="18" customHeight="1" thickTop="1" thickBot="1" x14ac:dyDescent="0.25">
      <c r="A105" s="9" t="s">
        <v>127</v>
      </c>
      <c r="B105" s="6" t="s">
        <v>128</v>
      </c>
      <c r="C105" s="49">
        <v>0</v>
      </c>
      <c r="D105" s="49"/>
      <c r="E105" s="49">
        <f t="shared" si="55"/>
        <v>0</v>
      </c>
      <c r="F105" s="49"/>
      <c r="G105" s="49"/>
    </row>
    <row r="106" spans="1:7" ht="18" customHeight="1" thickTop="1" thickBot="1" x14ac:dyDescent="0.25">
      <c r="A106" s="18" t="s">
        <v>72</v>
      </c>
      <c r="B106" s="13" t="s">
        <v>129</v>
      </c>
      <c r="C106" s="52">
        <f>SUM(C107:C110)</f>
        <v>0</v>
      </c>
      <c r="D106" s="52">
        <f>SUM(D107:D110)</f>
        <v>0</v>
      </c>
      <c r="E106" s="52">
        <f t="shared" ref="E106:G106" si="56">SUM(E107:E110)</f>
        <v>0</v>
      </c>
      <c r="F106" s="52">
        <f t="shared" si="56"/>
        <v>0</v>
      </c>
      <c r="G106" s="52">
        <f t="shared" si="56"/>
        <v>0</v>
      </c>
    </row>
    <row r="107" spans="1:7" ht="18" customHeight="1" thickTop="1" thickBot="1" x14ac:dyDescent="0.25">
      <c r="A107" s="9" t="s">
        <v>125</v>
      </c>
      <c r="B107" s="6" t="s">
        <v>130</v>
      </c>
      <c r="C107" s="49"/>
      <c r="D107" s="49"/>
      <c r="E107" s="49">
        <f t="shared" ref="E107:E110" si="57">C107+D107</f>
        <v>0</v>
      </c>
      <c r="F107" s="49"/>
      <c r="G107" s="49"/>
    </row>
    <row r="108" spans="1:7" ht="18" customHeight="1" thickTop="1" thickBot="1" x14ac:dyDescent="0.25">
      <c r="A108" s="9" t="s">
        <v>131</v>
      </c>
      <c r="B108" s="6" t="s">
        <v>132</v>
      </c>
      <c r="C108" s="49">
        <v>0</v>
      </c>
      <c r="D108" s="49"/>
      <c r="E108" s="49">
        <f t="shared" si="57"/>
        <v>0</v>
      </c>
      <c r="F108" s="49"/>
      <c r="G108" s="49"/>
    </row>
    <row r="109" spans="1:7" ht="18" customHeight="1" thickTop="1" thickBot="1" x14ac:dyDescent="0.25">
      <c r="A109" s="9" t="s">
        <v>127</v>
      </c>
      <c r="B109" s="6" t="s">
        <v>133</v>
      </c>
      <c r="C109" s="49">
        <v>0</v>
      </c>
      <c r="D109" s="49"/>
      <c r="E109" s="49">
        <f t="shared" si="57"/>
        <v>0</v>
      </c>
      <c r="F109" s="49"/>
      <c r="G109" s="49"/>
    </row>
    <row r="110" spans="1:7" ht="18" customHeight="1" thickTop="1" thickBot="1" x14ac:dyDescent="0.25">
      <c r="A110" s="9" t="s">
        <v>134</v>
      </c>
      <c r="B110" s="6" t="s">
        <v>135</v>
      </c>
      <c r="C110" s="49">
        <v>0</v>
      </c>
      <c r="D110" s="49"/>
      <c r="E110" s="49">
        <f t="shared" si="57"/>
        <v>0</v>
      </c>
      <c r="F110" s="49"/>
      <c r="G110" s="49"/>
    </row>
    <row r="111" spans="1:7" ht="18" customHeight="1" thickTop="1" thickBot="1" x14ac:dyDescent="0.35">
      <c r="A111" s="19" t="s">
        <v>136</v>
      </c>
      <c r="B111" s="20">
        <v>4902</v>
      </c>
      <c r="C111" s="56">
        <f t="shared" ref="C111:D111" si="58">C112+C113+C114+C115+C116+C119+C120+C125+C129+C134+C138</f>
        <v>26190</v>
      </c>
      <c r="D111" s="56">
        <f t="shared" si="58"/>
        <v>94</v>
      </c>
      <c r="E111" s="56">
        <f>E112+E113+E114+E115+E116+E119+E120+E125+E129+E134+E138</f>
        <v>26284</v>
      </c>
      <c r="F111" s="56">
        <f t="shared" ref="F111" si="59">F112+F113+F114+F115+F116+F119+F120+F125+F129+F134+F138</f>
        <v>99</v>
      </c>
      <c r="G111" s="56">
        <f t="shared" ref="G111" si="60">G112+G113+G114+G115+G116+G119+G120+G125+G129+G134+G138</f>
        <v>8</v>
      </c>
    </row>
    <row r="112" spans="1:7" ht="18" customHeight="1" thickTop="1" thickBot="1" x14ac:dyDescent="0.35">
      <c r="A112" s="43" t="s">
        <v>137</v>
      </c>
      <c r="B112" s="21">
        <v>51020103</v>
      </c>
      <c r="C112" s="57">
        <f>C140+C171</f>
        <v>3989</v>
      </c>
      <c r="D112" s="117">
        <f>D140+D171</f>
        <v>50</v>
      </c>
      <c r="E112" s="57">
        <f>E140+E171</f>
        <v>4039</v>
      </c>
      <c r="F112" s="117">
        <f>F140+F171</f>
        <v>50</v>
      </c>
      <c r="G112" s="117">
        <f>G140+G171</f>
        <v>0</v>
      </c>
    </row>
    <row r="113" spans="1:7" ht="18" customHeight="1" thickTop="1" thickBot="1" x14ac:dyDescent="0.35">
      <c r="A113" s="43" t="s">
        <v>138</v>
      </c>
      <c r="B113" s="21">
        <v>540250</v>
      </c>
      <c r="C113" s="57">
        <f t="shared" ref="C113:E114" si="61">C141</f>
        <v>0</v>
      </c>
      <c r="D113" s="57">
        <f t="shared" si="61"/>
        <v>0</v>
      </c>
      <c r="E113" s="57">
        <f t="shared" si="61"/>
        <v>0</v>
      </c>
      <c r="F113" s="57">
        <f t="shared" ref="F113" si="62">F141</f>
        <v>0</v>
      </c>
      <c r="G113" s="57">
        <f t="shared" ref="G113" si="63">G141</f>
        <v>0</v>
      </c>
    </row>
    <row r="114" spans="1:7" ht="18" customHeight="1" thickTop="1" thickBot="1" x14ac:dyDescent="0.35">
      <c r="A114" s="43" t="s">
        <v>139</v>
      </c>
      <c r="B114" s="21">
        <v>550230</v>
      </c>
      <c r="C114" s="57">
        <f t="shared" si="61"/>
        <v>48</v>
      </c>
      <c r="D114" s="57">
        <f t="shared" si="61"/>
        <v>0</v>
      </c>
      <c r="E114" s="57">
        <f t="shared" si="61"/>
        <v>48</v>
      </c>
      <c r="F114" s="57">
        <f t="shared" ref="F114" si="64">F142</f>
        <v>0</v>
      </c>
      <c r="G114" s="57">
        <f t="shared" ref="G114" si="65">G142</f>
        <v>0</v>
      </c>
    </row>
    <row r="115" spans="1:7" ht="18" customHeight="1" thickTop="1" thickBot="1" x14ac:dyDescent="0.35">
      <c r="A115" s="43" t="s">
        <v>213</v>
      </c>
      <c r="B115" s="21">
        <v>6102</v>
      </c>
      <c r="C115" s="57">
        <f>C143+C172</f>
        <v>89</v>
      </c>
      <c r="D115" s="75">
        <f>D143+D172</f>
        <v>0</v>
      </c>
      <c r="E115" s="57">
        <f>E143+E172</f>
        <v>89</v>
      </c>
      <c r="F115" s="75">
        <f>F143+F172</f>
        <v>0</v>
      </c>
      <c r="G115" s="75">
        <f>G143+G172</f>
        <v>0</v>
      </c>
    </row>
    <row r="116" spans="1:7" ht="18" customHeight="1" thickTop="1" thickBot="1" x14ac:dyDescent="0.35">
      <c r="A116" s="43" t="s">
        <v>141</v>
      </c>
      <c r="B116" s="21">
        <v>6502</v>
      </c>
      <c r="C116" s="57">
        <f>SUM(C117:C118)</f>
        <v>935</v>
      </c>
      <c r="D116" s="104">
        <f>SUM(D117:D118)</f>
        <v>0</v>
      </c>
      <c r="E116" s="57">
        <f>SUM(E117:E118)</f>
        <v>935</v>
      </c>
      <c r="F116" s="104">
        <f>SUM(F117:F118)</f>
        <v>0</v>
      </c>
      <c r="G116" s="104">
        <f>SUM(G117:G118)</f>
        <v>0</v>
      </c>
    </row>
    <row r="117" spans="1:7" ht="18" customHeight="1" thickTop="1" thickBot="1" x14ac:dyDescent="0.3">
      <c r="A117" s="22" t="s">
        <v>142</v>
      </c>
      <c r="B117" s="23">
        <v>65020401</v>
      </c>
      <c r="C117" s="68">
        <f>C147+C174</f>
        <v>932</v>
      </c>
      <c r="D117" s="59">
        <f>D147+D174</f>
        <v>0</v>
      </c>
      <c r="E117" s="68">
        <f>E147+E174</f>
        <v>932</v>
      </c>
      <c r="F117" s="59">
        <f>F147+F174</f>
        <v>0</v>
      </c>
      <c r="G117" s="59">
        <f>G147+G174</f>
        <v>0</v>
      </c>
    </row>
    <row r="118" spans="1:7" ht="18" customHeight="1" thickTop="1" thickBot="1" x14ac:dyDescent="0.3">
      <c r="A118" s="22" t="s">
        <v>143</v>
      </c>
      <c r="B118" s="23">
        <v>650250</v>
      </c>
      <c r="C118" s="58">
        <f>C148</f>
        <v>3</v>
      </c>
      <c r="D118" s="71">
        <f>D148</f>
        <v>0</v>
      </c>
      <c r="E118" s="58">
        <f t="shared" ref="E118" si="66">E148</f>
        <v>3</v>
      </c>
      <c r="F118" s="71">
        <f>F148</f>
        <v>0</v>
      </c>
      <c r="G118" s="71">
        <f>G148</f>
        <v>0</v>
      </c>
    </row>
    <row r="119" spans="1:7" ht="18" customHeight="1" thickTop="1" thickBot="1" x14ac:dyDescent="0.3">
      <c r="A119" s="24" t="s">
        <v>144</v>
      </c>
      <c r="B119" s="25">
        <v>66025050</v>
      </c>
      <c r="C119" s="58">
        <f>C149+C176</f>
        <v>4</v>
      </c>
      <c r="D119" s="73">
        <f>D149+D176</f>
        <v>0</v>
      </c>
      <c r="E119" s="58">
        <f>E149+E176</f>
        <v>4</v>
      </c>
      <c r="F119" s="73">
        <f>F149+F176</f>
        <v>0</v>
      </c>
      <c r="G119" s="73">
        <f>G149+G176</f>
        <v>0</v>
      </c>
    </row>
    <row r="120" spans="1:7" ht="18" customHeight="1" thickTop="1" thickBot="1" x14ac:dyDescent="0.35">
      <c r="A120" s="43" t="s">
        <v>145</v>
      </c>
      <c r="B120" s="21">
        <v>6702</v>
      </c>
      <c r="C120" s="57">
        <f t="shared" ref="C120:E120" si="67">SUM(C121:C124)</f>
        <v>2288</v>
      </c>
      <c r="D120" s="75">
        <f t="shared" si="67"/>
        <v>0</v>
      </c>
      <c r="E120" s="57">
        <f t="shared" si="67"/>
        <v>2288</v>
      </c>
      <c r="F120" s="75">
        <f t="shared" ref="F120" si="68">SUM(F121:F124)</f>
        <v>8</v>
      </c>
      <c r="G120" s="75">
        <f t="shared" ref="G120" si="69">SUM(G121:G124)</f>
        <v>0</v>
      </c>
    </row>
    <row r="121" spans="1:7" ht="18" customHeight="1" thickTop="1" thickBot="1" x14ac:dyDescent="0.3">
      <c r="A121" s="22" t="s">
        <v>146</v>
      </c>
      <c r="B121" s="23">
        <v>67020307</v>
      </c>
      <c r="C121" s="59">
        <f t="shared" ref="C121:D122" si="70">C151+C178</f>
        <v>2051</v>
      </c>
      <c r="D121" s="71">
        <f t="shared" si="70"/>
        <v>0</v>
      </c>
      <c r="E121" s="58">
        <f>E151+E178</f>
        <v>2051</v>
      </c>
      <c r="F121" s="71">
        <f t="shared" ref="F121" si="71">F151+F178</f>
        <v>8</v>
      </c>
      <c r="G121" s="71">
        <f t="shared" ref="G121" si="72">G151+G178</f>
        <v>0</v>
      </c>
    </row>
    <row r="122" spans="1:7" ht="18" customHeight="1" thickTop="1" thickBot="1" x14ac:dyDescent="0.3">
      <c r="A122" s="24" t="s">
        <v>147</v>
      </c>
      <c r="B122" s="25">
        <v>67020312</v>
      </c>
      <c r="C122" s="59">
        <f t="shared" si="70"/>
        <v>0</v>
      </c>
      <c r="D122" s="71">
        <f t="shared" si="70"/>
        <v>0</v>
      </c>
      <c r="E122" s="58">
        <f>E152+E179</f>
        <v>0</v>
      </c>
      <c r="F122" s="71">
        <f t="shared" ref="F122" si="73">F152+F179</f>
        <v>0</v>
      </c>
      <c r="G122" s="71">
        <f t="shared" ref="G122" si="74">G152+G179</f>
        <v>0</v>
      </c>
    </row>
    <row r="123" spans="1:7" ht="18" customHeight="1" thickTop="1" thickBot="1" x14ac:dyDescent="0.3">
      <c r="A123" s="24" t="s">
        <v>240</v>
      </c>
      <c r="B123" s="25" t="s">
        <v>243</v>
      </c>
      <c r="C123" s="58">
        <f>C153+C180</f>
        <v>201</v>
      </c>
      <c r="D123" s="58">
        <f>D153+D180</f>
        <v>0</v>
      </c>
      <c r="E123" s="58">
        <f>E153+E180</f>
        <v>201</v>
      </c>
      <c r="F123" s="58">
        <f>F153+F180</f>
        <v>0</v>
      </c>
      <c r="G123" s="58">
        <f>G153+G180</f>
        <v>0</v>
      </c>
    </row>
    <row r="124" spans="1:7" ht="18" customHeight="1" thickTop="1" thickBot="1" x14ac:dyDescent="0.3">
      <c r="A124" s="24" t="s">
        <v>235</v>
      </c>
      <c r="B124" s="25">
        <v>670250</v>
      </c>
      <c r="C124" s="58">
        <f t="shared" ref="C124:D124" si="75">C154+C181</f>
        <v>36</v>
      </c>
      <c r="D124" s="58">
        <f t="shared" si="75"/>
        <v>0</v>
      </c>
      <c r="E124" s="58">
        <f>E154+E181</f>
        <v>36</v>
      </c>
      <c r="F124" s="58">
        <f t="shared" ref="F124" si="76">F154+F181</f>
        <v>0</v>
      </c>
      <c r="G124" s="58">
        <f t="shared" ref="G124" si="77">G154+G181</f>
        <v>0</v>
      </c>
    </row>
    <row r="125" spans="1:7" ht="18" customHeight="1" thickTop="1" thickBot="1" x14ac:dyDescent="0.35">
      <c r="A125" s="43" t="s">
        <v>148</v>
      </c>
      <c r="B125" s="26" t="s">
        <v>149</v>
      </c>
      <c r="C125" s="57">
        <f t="shared" ref="C125:E125" si="78">SUM(C126:C128)</f>
        <v>2750</v>
      </c>
      <c r="D125" s="75">
        <f t="shared" si="78"/>
        <v>0</v>
      </c>
      <c r="E125" s="57">
        <f t="shared" si="78"/>
        <v>2750</v>
      </c>
      <c r="F125" s="75">
        <f t="shared" ref="F125" si="79">SUM(F126:F128)</f>
        <v>0</v>
      </c>
      <c r="G125" s="75">
        <f t="shared" ref="G125" si="80">SUM(G126:G128)</f>
        <v>0</v>
      </c>
    </row>
    <row r="126" spans="1:7" ht="18" customHeight="1" thickTop="1" thickBot="1" x14ac:dyDescent="0.3">
      <c r="A126" s="22" t="s">
        <v>150</v>
      </c>
      <c r="B126" s="23">
        <v>68020502</v>
      </c>
      <c r="C126" s="58">
        <f>C156</f>
        <v>2686</v>
      </c>
      <c r="D126" s="73">
        <f>D156</f>
        <v>0</v>
      </c>
      <c r="E126" s="58">
        <f t="shared" ref="E126:F128" si="81">E156</f>
        <v>2686</v>
      </c>
      <c r="F126" s="73">
        <f>F156</f>
        <v>0</v>
      </c>
      <c r="G126" s="73">
        <f>G156</f>
        <v>0</v>
      </c>
    </row>
    <row r="127" spans="1:7" ht="18" customHeight="1" thickTop="1" thickBot="1" x14ac:dyDescent="0.3">
      <c r="A127" s="22" t="s">
        <v>151</v>
      </c>
      <c r="B127" s="23">
        <v>68021501</v>
      </c>
      <c r="C127" s="58">
        <f t="shared" ref="C127:D128" si="82">C157</f>
        <v>64</v>
      </c>
      <c r="D127" s="81">
        <f t="shared" si="82"/>
        <v>0</v>
      </c>
      <c r="E127" s="58">
        <f t="shared" si="81"/>
        <v>64</v>
      </c>
      <c r="F127" s="81">
        <f t="shared" si="81"/>
        <v>0</v>
      </c>
      <c r="G127" s="81">
        <f t="shared" ref="G127" si="83">G157</f>
        <v>0</v>
      </c>
    </row>
    <row r="128" spans="1:7" ht="18" customHeight="1" thickTop="1" thickBot="1" x14ac:dyDescent="0.3">
      <c r="A128" s="22" t="s">
        <v>233</v>
      </c>
      <c r="B128" s="23">
        <v>68025050</v>
      </c>
      <c r="C128" s="58">
        <f t="shared" si="82"/>
        <v>0</v>
      </c>
      <c r="D128" s="58">
        <f t="shared" si="82"/>
        <v>0</v>
      </c>
      <c r="E128" s="58">
        <f t="shared" si="81"/>
        <v>0</v>
      </c>
      <c r="F128" s="58">
        <f t="shared" si="81"/>
        <v>0</v>
      </c>
      <c r="G128" s="58">
        <f t="shared" ref="G128" si="84">G158</f>
        <v>0</v>
      </c>
    </row>
    <row r="129" spans="1:7" ht="18" customHeight="1" thickTop="1" thickBot="1" x14ac:dyDescent="0.35">
      <c r="A129" s="43" t="s">
        <v>152</v>
      </c>
      <c r="B129" s="21">
        <v>7002</v>
      </c>
      <c r="C129" s="57">
        <f>SUM(C130:C133)</f>
        <v>402</v>
      </c>
      <c r="D129" s="57">
        <f>SUM(D130:D133)</f>
        <v>30</v>
      </c>
      <c r="E129" s="57">
        <f t="shared" ref="E129" si="85">SUM(E130:E133)</f>
        <v>432</v>
      </c>
      <c r="F129" s="57">
        <f>SUM(F130:F133)</f>
        <v>35</v>
      </c>
      <c r="G129" s="57">
        <f>SUM(G130:G133)</f>
        <v>0</v>
      </c>
    </row>
    <row r="130" spans="1:7" ht="18" customHeight="1" thickTop="1" thickBot="1" x14ac:dyDescent="0.3">
      <c r="A130" s="22" t="s">
        <v>153</v>
      </c>
      <c r="B130" s="23">
        <v>70020501</v>
      </c>
      <c r="C130" s="58">
        <f>C160</f>
        <v>0</v>
      </c>
      <c r="D130" s="58">
        <f>D160</f>
        <v>0</v>
      </c>
      <c r="E130" s="58">
        <f t="shared" ref="E130" si="86">E160</f>
        <v>0</v>
      </c>
      <c r="F130" s="58">
        <f>F160</f>
        <v>0</v>
      </c>
      <c r="G130" s="58">
        <f>G160</f>
        <v>0</v>
      </c>
    </row>
    <row r="131" spans="1:7" ht="18" customHeight="1" thickTop="1" thickBot="1" x14ac:dyDescent="0.3">
      <c r="A131" s="22" t="s">
        <v>154</v>
      </c>
      <c r="B131" s="23">
        <v>700206</v>
      </c>
      <c r="C131" s="58">
        <f t="shared" ref="C131:D133" si="87">C161+C183</f>
        <v>132</v>
      </c>
      <c r="D131" s="73">
        <f t="shared" si="87"/>
        <v>30</v>
      </c>
      <c r="E131" s="58">
        <f>E161+E183</f>
        <v>162</v>
      </c>
      <c r="F131" s="73">
        <f t="shared" ref="F131" si="88">F161+F183</f>
        <v>30</v>
      </c>
      <c r="G131" s="73">
        <f t="shared" ref="G131" si="89">G161+G183</f>
        <v>0</v>
      </c>
    </row>
    <row r="132" spans="1:7" ht="18" customHeight="1" thickTop="1" thickBot="1" x14ac:dyDescent="0.3">
      <c r="A132" s="22" t="s">
        <v>155</v>
      </c>
      <c r="B132" s="23">
        <v>700207</v>
      </c>
      <c r="C132" s="58">
        <f t="shared" si="87"/>
        <v>0</v>
      </c>
      <c r="D132" s="58">
        <f t="shared" si="87"/>
        <v>0</v>
      </c>
      <c r="E132" s="58">
        <f>E162+E184</f>
        <v>0</v>
      </c>
      <c r="F132" s="58">
        <f t="shared" ref="F132" si="90">F162+F184</f>
        <v>0</v>
      </c>
      <c r="G132" s="58">
        <f t="shared" ref="G132" si="91">G162+G184</f>
        <v>0</v>
      </c>
    </row>
    <row r="133" spans="1:7" ht="18" customHeight="1" thickTop="1" thickBot="1" x14ac:dyDescent="0.3">
      <c r="A133" s="22" t="s">
        <v>156</v>
      </c>
      <c r="B133" s="23">
        <v>700250</v>
      </c>
      <c r="C133" s="58">
        <f t="shared" si="87"/>
        <v>270</v>
      </c>
      <c r="D133" s="59">
        <f t="shared" si="87"/>
        <v>0</v>
      </c>
      <c r="E133" s="58">
        <f>E163+E185</f>
        <v>270</v>
      </c>
      <c r="F133" s="59">
        <f t="shared" ref="F133" si="92">F163+F185</f>
        <v>5</v>
      </c>
      <c r="G133" s="59">
        <f t="shared" ref="G133" si="93">G163+G185</f>
        <v>0</v>
      </c>
    </row>
    <row r="134" spans="1:7" ht="18" customHeight="1" thickTop="1" thickBot="1" x14ac:dyDescent="0.35">
      <c r="A134" s="43" t="s">
        <v>157</v>
      </c>
      <c r="B134" s="21">
        <v>7402</v>
      </c>
      <c r="C134" s="57">
        <f>SUM(C135:C137)</f>
        <v>7349</v>
      </c>
      <c r="D134" s="75">
        <f>SUM(D135:D137)</f>
        <v>0</v>
      </c>
      <c r="E134" s="57">
        <f t="shared" ref="E134" si="94">SUM(E135:E137)</f>
        <v>7349</v>
      </c>
      <c r="F134" s="75">
        <f>SUM(F135:F137)</f>
        <v>0</v>
      </c>
      <c r="G134" s="75">
        <f>SUM(G135:G137)</f>
        <v>0</v>
      </c>
    </row>
    <row r="135" spans="1:7" ht="18" customHeight="1" thickTop="1" thickBot="1" x14ac:dyDescent="0.3">
      <c r="A135" s="22" t="s">
        <v>158</v>
      </c>
      <c r="B135" s="23">
        <v>74020501</v>
      </c>
      <c r="C135" s="58">
        <f>C165+C187</f>
        <v>5</v>
      </c>
      <c r="D135" s="73">
        <f>D165+D187</f>
        <v>0</v>
      </c>
      <c r="E135" s="58">
        <f>E165+E187</f>
        <v>5</v>
      </c>
      <c r="F135" s="73">
        <f>F165+F187</f>
        <v>0</v>
      </c>
      <c r="G135" s="73">
        <f>G165+G187</f>
        <v>0</v>
      </c>
    </row>
    <row r="136" spans="1:7" ht="18" customHeight="1" thickTop="1" thickBot="1" x14ac:dyDescent="0.3">
      <c r="A136" s="22" t="s">
        <v>159</v>
      </c>
      <c r="B136" s="23">
        <v>74020502</v>
      </c>
      <c r="C136" s="58">
        <v>18</v>
      </c>
      <c r="D136" s="73">
        <f>D166+D188</f>
        <v>0</v>
      </c>
      <c r="E136" s="58">
        <f>E166+E188</f>
        <v>18</v>
      </c>
      <c r="F136" s="73">
        <f>F166+F188</f>
        <v>0</v>
      </c>
      <c r="G136" s="73">
        <f>G166+G188</f>
        <v>0</v>
      </c>
    </row>
    <row r="137" spans="1:7" ht="18" customHeight="1" thickTop="1" thickBot="1" x14ac:dyDescent="0.3">
      <c r="A137" s="22" t="s">
        <v>160</v>
      </c>
      <c r="B137" s="23">
        <v>740206</v>
      </c>
      <c r="C137" s="58">
        <f t="shared" ref="C137:D138" si="95">C167+C189</f>
        <v>7326</v>
      </c>
      <c r="D137" s="73">
        <f t="shared" si="95"/>
        <v>0</v>
      </c>
      <c r="E137" s="58">
        <f>E167+E189</f>
        <v>7326</v>
      </c>
      <c r="F137" s="73">
        <f t="shared" ref="F137" si="96">F167+F189</f>
        <v>0</v>
      </c>
      <c r="G137" s="73">
        <f t="shared" ref="G137" si="97">G167+G189</f>
        <v>0</v>
      </c>
    </row>
    <row r="138" spans="1:7" ht="18" customHeight="1" thickTop="1" thickBot="1" x14ac:dyDescent="0.35">
      <c r="A138" s="43" t="s">
        <v>161</v>
      </c>
      <c r="B138" s="21">
        <v>84020301</v>
      </c>
      <c r="C138" s="57">
        <f t="shared" si="95"/>
        <v>8336</v>
      </c>
      <c r="D138" s="75">
        <f t="shared" si="95"/>
        <v>14</v>
      </c>
      <c r="E138" s="57">
        <f>E168+E190</f>
        <v>8350</v>
      </c>
      <c r="F138" s="75">
        <f t="shared" ref="F138" si="98">F168+F190</f>
        <v>6</v>
      </c>
      <c r="G138" s="75">
        <f t="shared" ref="G138" si="99">G168+G190</f>
        <v>8</v>
      </c>
    </row>
    <row r="139" spans="1:7" ht="18" customHeight="1" thickTop="1" thickBot="1" x14ac:dyDescent="0.35">
      <c r="A139" s="27" t="s">
        <v>162</v>
      </c>
      <c r="B139" s="28" t="s">
        <v>163</v>
      </c>
      <c r="C139" s="60">
        <f>C140+C141+C142+C143+C146+C149+C150+C155+C159+C164+C168</f>
        <v>5816</v>
      </c>
      <c r="D139" s="61">
        <f>D140+D141+D142+D143+D146+D149+D150+D155+D159+D164+D168</f>
        <v>79</v>
      </c>
      <c r="E139" s="60">
        <f>E140+E141+E142+E143+E146+E149+E150+E155+E159+E164+E168</f>
        <v>5895</v>
      </c>
      <c r="F139" s="61">
        <f>F140+F141+F142+F143+F146+F149+F150+F155+F159+F164+F168</f>
        <v>84</v>
      </c>
      <c r="G139" s="61"/>
    </row>
    <row r="140" spans="1:7" ht="18" customHeight="1" thickTop="1" thickBot="1" x14ac:dyDescent="0.35">
      <c r="A140" s="29" t="s">
        <v>137</v>
      </c>
      <c r="B140" s="30" t="s">
        <v>164</v>
      </c>
      <c r="C140" s="62">
        <v>1942</v>
      </c>
      <c r="D140" s="63">
        <v>50</v>
      </c>
      <c r="E140" s="62">
        <f>C140+D140</f>
        <v>1992</v>
      </c>
      <c r="F140" s="63">
        <v>50</v>
      </c>
      <c r="G140" s="63">
        <f>D140-F140</f>
        <v>0</v>
      </c>
    </row>
    <row r="141" spans="1:7" ht="18" customHeight="1" thickTop="1" thickBot="1" x14ac:dyDescent="0.35">
      <c r="A141" s="29" t="s">
        <v>138</v>
      </c>
      <c r="B141" s="30" t="s">
        <v>218</v>
      </c>
      <c r="C141" s="62"/>
      <c r="D141" s="63"/>
      <c r="E141" s="62">
        <f>C141+D141</f>
        <v>0</v>
      </c>
      <c r="F141" s="63"/>
      <c r="G141" s="63"/>
    </row>
    <row r="142" spans="1:7" ht="18" customHeight="1" thickTop="1" thickBot="1" x14ac:dyDescent="0.35">
      <c r="A142" s="29" t="s">
        <v>139</v>
      </c>
      <c r="B142" s="30" t="s">
        <v>219</v>
      </c>
      <c r="C142" s="62">
        <v>48</v>
      </c>
      <c r="D142" s="63"/>
      <c r="E142" s="62">
        <f t="shared" ref="E142" si="100">C142+D142</f>
        <v>48</v>
      </c>
      <c r="F142" s="63"/>
      <c r="G142" s="63"/>
    </row>
    <row r="143" spans="1:7" ht="18" customHeight="1" thickTop="1" thickBot="1" x14ac:dyDescent="0.35">
      <c r="A143" s="29" t="s">
        <v>213</v>
      </c>
      <c r="B143" s="30" t="s">
        <v>216</v>
      </c>
      <c r="C143" s="63">
        <f t="shared" ref="C143:E143" si="101">SUM(C144:C145)</f>
        <v>89</v>
      </c>
      <c r="D143" s="63">
        <f t="shared" si="101"/>
        <v>0</v>
      </c>
      <c r="E143" s="62">
        <f t="shared" si="101"/>
        <v>89</v>
      </c>
      <c r="F143" s="63"/>
      <c r="G143" s="63"/>
    </row>
    <row r="144" spans="1:7" ht="18" customHeight="1" thickTop="1" thickBot="1" x14ac:dyDescent="0.35">
      <c r="A144" s="31" t="s">
        <v>214</v>
      </c>
      <c r="B144" s="25" t="s">
        <v>165</v>
      </c>
      <c r="C144" s="64">
        <v>89</v>
      </c>
      <c r="D144" s="73"/>
      <c r="E144" s="64">
        <f t="shared" ref="E144:E145" si="102">C144+D144</f>
        <v>89</v>
      </c>
      <c r="F144" s="73"/>
      <c r="G144" s="73"/>
    </row>
    <row r="145" spans="1:7" ht="18" customHeight="1" thickTop="1" thickBot="1" x14ac:dyDescent="0.35">
      <c r="A145" s="31" t="s">
        <v>215</v>
      </c>
      <c r="B145" s="25" t="s">
        <v>212</v>
      </c>
      <c r="C145" s="64"/>
      <c r="D145" s="64"/>
      <c r="E145" s="64">
        <f t="shared" si="102"/>
        <v>0</v>
      </c>
      <c r="F145" s="64"/>
      <c r="G145" s="64"/>
    </row>
    <row r="146" spans="1:7" ht="18" customHeight="1" thickTop="1" thickBot="1" x14ac:dyDescent="0.35">
      <c r="A146" s="29" t="s">
        <v>141</v>
      </c>
      <c r="B146" s="30" t="s">
        <v>217</v>
      </c>
      <c r="C146" s="78">
        <f>SUM(C147:C148)</f>
        <v>259</v>
      </c>
      <c r="D146" s="63">
        <f>SUM(D147:D148)</f>
        <v>0</v>
      </c>
      <c r="E146" s="78">
        <f>SUM(E147:E148)</f>
        <v>259</v>
      </c>
      <c r="F146" s="63"/>
      <c r="G146" s="63"/>
    </row>
    <row r="147" spans="1:7" ht="18" customHeight="1" thickTop="1" thickBot="1" x14ac:dyDescent="0.3">
      <c r="A147" s="24" t="s">
        <v>142</v>
      </c>
      <c r="B147" s="25" t="s">
        <v>166</v>
      </c>
      <c r="C147" s="64">
        <v>256</v>
      </c>
      <c r="D147" s="59"/>
      <c r="E147" s="64">
        <f t="shared" ref="E147:E148" si="103">C147+D147</f>
        <v>256</v>
      </c>
      <c r="F147" s="59"/>
      <c r="G147" s="59"/>
    </row>
    <row r="148" spans="1:7" ht="18" customHeight="1" thickTop="1" thickBot="1" x14ac:dyDescent="0.3">
      <c r="A148" s="24" t="s">
        <v>143</v>
      </c>
      <c r="B148" s="25" t="s">
        <v>167</v>
      </c>
      <c r="C148" s="64">
        <v>3</v>
      </c>
      <c r="D148" s="73"/>
      <c r="E148" s="64">
        <f t="shared" si="103"/>
        <v>3</v>
      </c>
      <c r="F148" s="73"/>
      <c r="G148" s="73"/>
    </row>
    <row r="149" spans="1:7" ht="18" customHeight="1" thickTop="1" thickBot="1" x14ac:dyDescent="0.3">
      <c r="A149" s="32" t="s">
        <v>144</v>
      </c>
      <c r="B149" s="30" t="s">
        <v>168</v>
      </c>
      <c r="C149" s="62">
        <v>4</v>
      </c>
      <c r="D149" s="78"/>
      <c r="E149" s="62">
        <f>C149+D149</f>
        <v>4</v>
      </c>
      <c r="F149" s="78"/>
      <c r="G149" s="78"/>
    </row>
    <row r="150" spans="1:7" ht="18" customHeight="1" thickTop="1" thickBot="1" x14ac:dyDescent="0.35">
      <c r="A150" s="29" t="s">
        <v>145</v>
      </c>
      <c r="B150" s="30" t="s">
        <v>221</v>
      </c>
      <c r="C150" s="79">
        <f>SUM(C151:C154)</f>
        <v>106</v>
      </c>
      <c r="D150" s="63">
        <f>SUM(D151:D154)</f>
        <v>-15</v>
      </c>
      <c r="E150" s="62">
        <f>SUM(E151:E154)</f>
        <v>91</v>
      </c>
      <c r="F150" s="63">
        <f t="shared" ref="F150:G150" si="104">SUM(F151:F154)</f>
        <v>-7</v>
      </c>
      <c r="G150" s="63">
        <f t="shared" si="104"/>
        <v>0</v>
      </c>
    </row>
    <row r="151" spans="1:7" ht="18" customHeight="1" thickTop="1" thickBot="1" x14ac:dyDescent="0.3">
      <c r="A151" s="24" t="s">
        <v>146</v>
      </c>
      <c r="B151" s="25" t="s">
        <v>169</v>
      </c>
      <c r="C151" s="64">
        <v>20</v>
      </c>
      <c r="D151" s="59"/>
      <c r="E151" s="64">
        <f t="shared" ref="E151:E154" si="105">C151+D151</f>
        <v>20</v>
      </c>
      <c r="F151" s="73">
        <v>8</v>
      </c>
      <c r="G151" s="59"/>
    </row>
    <row r="152" spans="1:7" ht="18" customHeight="1" thickTop="1" thickBot="1" x14ac:dyDescent="0.3">
      <c r="A152" s="24" t="s">
        <v>147</v>
      </c>
      <c r="B152" s="25" t="s">
        <v>170</v>
      </c>
      <c r="C152" s="64">
        <v>0</v>
      </c>
      <c r="D152" s="64"/>
      <c r="E152" s="64">
        <f t="shared" si="105"/>
        <v>0</v>
      </c>
      <c r="F152" s="64"/>
      <c r="G152" s="64"/>
    </row>
    <row r="153" spans="1:7" ht="18" customHeight="1" thickTop="1" thickBot="1" x14ac:dyDescent="0.3">
      <c r="A153" s="24" t="s">
        <v>240</v>
      </c>
      <c r="B153" s="25" t="s">
        <v>241</v>
      </c>
      <c r="C153" s="64">
        <v>50</v>
      </c>
      <c r="D153" s="59">
        <v>-15</v>
      </c>
      <c r="E153" s="64">
        <f t="shared" si="105"/>
        <v>35</v>
      </c>
      <c r="F153" s="59">
        <v>-15</v>
      </c>
      <c r="G153" s="64">
        <f>D153-F153</f>
        <v>0</v>
      </c>
    </row>
    <row r="154" spans="1:7" ht="18" customHeight="1" thickTop="1" thickBot="1" x14ac:dyDescent="0.3">
      <c r="A154" s="24" t="s">
        <v>235</v>
      </c>
      <c r="B154" s="25" t="s">
        <v>237</v>
      </c>
      <c r="C154" s="64">
        <v>36</v>
      </c>
      <c r="D154" s="73"/>
      <c r="E154" s="64">
        <f t="shared" si="105"/>
        <v>36</v>
      </c>
      <c r="F154" s="73"/>
      <c r="G154" s="73"/>
    </row>
    <row r="155" spans="1:7" ht="18" customHeight="1" thickTop="1" thickBot="1" x14ac:dyDescent="0.35">
      <c r="A155" s="29" t="s">
        <v>148</v>
      </c>
      <c r="B155" s="33" t="s">
        <v>220</v>
      </c>
      <c r="C155" s="79">
        <f t="shared" ref="C155:E155" si="106">SUM(C156:C158)</f>
        <v>2750</v>
      </c>
      <c r="D155" s="79">
        <f t="shared" si="106"/>
        <v>0</v>
      </c>
      <c r="E155" s="62">
        <f t="shared" si="106"/>
        <v>2750</v>
      </c>
      <c r="F155" s="79"/>
      <c r="G155" s="79"/>
    </row>
    <row r="156" spans="1:7" ht="18" customHeight="1" thickTop="1" thickBot="1" x14ac:dyDescent="0.3">
      <c r="A156" s="24" t="s">
        <v>171</v>
      </c>
      <c r="B156" s="25" t="s">
        <v>172</v>
      </c>
      <c r="C156" s="64">
        <v>2686</v>
      </c>
      <c r="D156" s="73"/>
      <c r="E156" s="64">
        <f t="shared" ref="E156:E158" si="107">C156+D156</f>
        <v>2686</v>
      </c>
      <c r="F156" s="73"/>
      <c r="G156" s="73"/>
    </row>
    <row r="157" spans="1:7" ht="18" customHeight="1" thickTop="1" thickBot="1" x14ac:dyDescent="0.3">
      <c r="A157" s="24" t="s">
        <v>151</v>
      </c>
      <c r="B157" s="25" t="s">
        <v>173</v>
      </c>
      <c r="C157" s="64">
        <v>64</v>
      </c>
      <c r="D157" s="81"/>
      <c r="E157" s="64">
        <f t="shared" si="107"/>
        <v>64</v>
      </c>
      <c r="F157" s="81"/>
      <c r="G157" s="81"/>
    </row>
    <row r="158" spans="1:7" ht="18" customHeight="1" thickTop="1" thickBot="1" x14ac:dyDescent="0.3">
      <c r="A158" s="24" t="s">
        <v>233</v>
      </c>
      <c r="B158" s="25" t="s">
        <v>234</v>
      </c>
      <c r="C158" s="64">
        <v>0</v>
      </c>
      <c r="D158" s="64"/>
      <c r="E158" s="64">
        <f t="shared" si="107"/>
        <v>0</v>
      </c>
      <c r="F158" s="64"/>
      <c r="G158" s="64"/>
    </row>
    <row r="159" spans="1:7" ht="18" customHeight="1" thickTop="1" thickBot="1" x14ac:dyDescent="0.35">
      <c r="A159" s="29" t="s">
        <v>152</v>
      </c>
      <c r="B159" s="30" t="s">
        <v>222</v>
      </c>
      <c r="C159" s="63">
        <f>SUM(C160:C163)</f>
        <v>402</v>
      </c>
      <c r="D159" s="79">
        <f>SUM(D160:D163)</f>
        <v>30</v>
      </c>
      <c r="E159" s="62">
        <f t="shared" ref="E159:G159" si="108">SUM(E160:E163)</f>
        <v>432</v>
      </c>
      <c r="F159" s="79">
        <f t="shared" si="108"/>
        <v>35</v>
      </c>
      <c r="G159" s="79">
        <f t="shared" si="108"/>
        <v>0</v>
      </c>
    </row>
    <row r="160" spans="1:7" ht="18" customHeight="1" thickTop="1" thickBot="1" x14ac:dyDescent="0.3">
      <c r="A160" s="24" t="s">
        <v>153</v>
      </c>
      <c r="B160" s="25">
        <v>70020501</v>
      </c>
      <c r="C160" s="64">
        <v>0</v>
      </c>
      <c r="D160" s="64"/>
      <c r="E160" s="64">
        <f t="shared" ref="E160:E163" si="109">C160+D160</f>
        <v>0</v>
      </c>
      <c r="F160" s="64"/>
      <c r="G160" s="64"/>
    </row>
    <row r="161" spans="1:7" ht="18" customHeight="1" thickTop="1" thickBot="1" x14ac:dyDescent="0.3">
      <c r="A161" s="24" t="s">
        <v>154</v>
      </c>
      <c r="B161" s="25" t="s">
        <v>174</v>
      </c>
      <c r="C161" s="64">
        <v>132</v>
      </c>
      <c r="D161" s="73">
        <v>30</v>
      </c>
      <c r="E161" s="64">
        <f t="shared" si="109"/>
        <v>162</v>
      </c>
      <c r="F161" s="73">
        <v>30</v>
      </c>
      <c r="G161" s="73">
        <f>D161-F161</f>
        <v>0</v>
      </c>
    </row>
    <row r="162" spans="1:7" ht="18" customHeight="1" thickTop="1" thickBot="1" x14ac:dyDescent="0.3">
      <c r="A162" s="24" t="s">
        <v>155</v>
      </c>
      <c r="B162" s="25" t="s">
        <v>175</v>
      </c>
      <c r="C162" s="64"/>
      <c r="D162" s="64"/>
      <c r="E162" s="64">
        <f t="shared" si="109"/>
        <v>0</v>
      </c>
      <c r="F162" s="64"/>
      <c r="G162" s="64"/>
    </row>
    <row r="163" spans="1:7" ht="18" customHeight="1" thickTop="1" thickBot="1" x14ac:dyDescent="0.3">
      <c r="A163" s="24" t="s">
        <v>156</v>
      </c>
      <c r="B163" s="25" t="s">
        <v>176</v>
      </c>
      <c r="C163" s="64">
        <v>270</v>
      </c>
      <c r="D163" s="59"/>
      <c r="E163" s="64">
        <f t="shared" si="109"/>
        <v>270</v>
      </c>
      <c r="F163" s="73">
        <v>5</v>
      </c>
      <c r="G163" s="59"/>
    </row>
    <row r="164" spans="1:7" ht="18" customHeight="1" thickTop="1" thickBot="1" x14ac:dyDescent="0.35">
      <c r="A164" s="29" t="s">
        <v>157</v>
      </c>
      <c r="B164" s="30" t="s">
        <v>223</v>
      </c>
      <c r="C164" s="63">
        <f>SUM(C165:C167)</f>
        <v>0</v>
      </c>
      <c r="D164" s="115">
        <f>SUM(D165:D167)</f>
        <v>0</v>
      </c>
      <c r="E164" s="62">
        <f t="shared" ref="E164" si="110">SUM(E165:E167)</f>
        <v>0</v>
      </c>
      <c r="F164" s="115"/>
      <c r="G164" s="115"/>
    </row>
    <row r="165" spans="1:7" ht="18" customHeight="1" thickTop="1" thickBot="1" x14ac:dyDescent="0.3">
      <c r="A165" s="24" t="s">
        <v>158</v>
      </c>
      <c r="B165" s="25" t="s">
        <v>177</v>
      </c>
      <c r="C165" s="64"/>
      <c r="D165" s="59"/>
      <c r="E165" s="64">
        <f>C165+D165</f>
        <v>0</v>
      </c>
      <c r="F165" s="59"/>
      <c r="G165" s="59"/>
    </row>
    <row r="166" spans="1:7" ht="18" customHeight="1" thickTop="1" thickBot="1" x14ac:dyDescent="0.3">
      <c r="A166" s="24" t="s">
        <v>159</v>
      </c>
      <c r="B166" s="25" t="s">
        <v>178</v>
      </c>
      <c r="C166" s="64"/>
      <c r="D166" s="59"/>
      <c r="E166" s="64">
        <f t="shared" ref="E166:E167" si="111">C166+D166</f>
        <v>0</v>
      </c>
      <c r="F166" s="59"/>
      <c r="G166" s="59"/>
    </row>
    <row r="167" spans="1:7" ht="18" customHeight="1" thickTop="1" thickBot="1" x14ac:dyDescent="0.3">
      <c r="A167" s="24" t="s">
        <v>160</v>
      </c>
      <c r="B167" s="25" t="s">
        <v>179</v>
      </c>
      <c r="C167" s="64">
        <v>0</v>
      </c>
      <c r="D167" s="64"/>
      <c r="E167" s="64">
        <f t="shared" si="111"/>
        <v>0</v>
      </c>
      <c r="F167" s="64"/>
      <c r="G167" s="64"/>
    </row>
    <row r="168" spans="1:7" ht="18" customHeight="1" thickTop="1" thickBot="1" x14ac:dyDescent="0.35">
      <c r="A168" s="29" t="s">
        <v>161</v>
      </c>
      <c r="B168" s="30" t="s">
        <v>180</v>
      </c>
      <c r="C168" s="62">
        <v>216</v>
      </c>
      <c r="D168" s="78">
        <v>14</v>
      </c>
      <c r="E168" s="62">
        <f>C168+D168</f>
        <v>230</v>
      </c>
      <c r="F168" s="78">
        <v>6</v>
      </c>
      <c r="G168" s="78">
        <f>D168-F168</f>
        <v>8</v>
      </c>
    </row>
    <row r="169" spans="1:7" ht="18" customHeight="1" thickTop="1" thickBot="1" x14ac:dyDescent="0.35">
      <c r="A169" s="34" t="s">
        <v>181</v>
      </c>
      <c r="B169" s="35" t="s">
        <v>182</v>
      </c>
      <c r="C169" s="63">
        <f>C49-C139</f>
        <v>0</v>
      </c>
      <c r="D169" s="63">
        <f>D49-D139</f>
        <v>83</v>
      </c>
      <c r="E169" s="63">
        <f>E49-E139</f>
        <v>83</v>
      </c>
      <c r="F169" s="63"/>
      <c r="G169" s="63"/>
    </row>
    <row r="170" spans="1:7" ht="18" customHeight="1" thickTop="1" thickBot="1" x14ac:dyDescent="0.35">
      <c r="A170" s="27" t="s">
        <v>183</v>
      </c>
      <c r="B170" s="28" t="s">
        <v>184</v>
      </c>
      <c r="C170" s="60">
        <f t="shared" ref="C170:D170" si="112">C171+C172+C173+C176+C177+C182+C186+C190</f>
        <v>20374</v>
      </c>
      <c r="D170" s="60">
        <f t="shared" si="112"/>
        <v>15</v>
      </c>
      <c r="E170" s="60">
        <f>E171+E172+E173+E176+E177+E182+E186+E190</f>
        <v>20389</v>
      </c>
      <c r="F170" s="60">
        <f t="shared" ref="F170:G170" si="113">F171+F172+F173+F176+F177+F182+F186+F190</f>
        <v>15</v>
      </c>
      <c r="G170" s="60">
        <f t="shared" si="113"/>
        <v>0</v>
      </c>
    </row>
    <row r="171" spans="1:7" ht="18" customHeight="1" thickTop="1" thickBot="1" x14ac:dyDescent="0.35">
      <c r="A171" s="37" t="s">
        <v>137</v>
      </c>
      <c r="B171" s="36" t="s">
        <v>224</v>
      </c>
      <c r="C171" s="65">
        <v>2047</v>
      </c>
      <c r="D171" s="74"/>
      <c r="E171" s="65">
        <f>C171+D171</f>
        <v>2047</v>
      </c>
      <c r="F171" s="74"/>
      <c r="G171" s="74"/>
    </row>
    <row r="172" spans="1:7" ht="18" customHeight="1" thickTop="1" thickBot="1" x14ac:dyDescent="0.35">
      <c r="A172" s="37" t="s">
        <v>140</v>
      </c>
      <c r="B172" s="36" t="s">
        <v>225</v>
      </c>
      <c r="C172" s="65">
        <v>0</v>
      </c>
      <c r="D172" s="65"/>
      <c r="E172" s="65">
        <f t="shared" ref="E172" si="114">C172+D172</f>
        <v>0</v>
      </c>
      <c r="F172" s="65"/>
      <c r="G172" s="65"/>
    </row>
    <row r="173" spans="1:7" ht="18" customHeight="1" thickTop="1" thickBot="1" x14ac:dyDescent="0.35">
      <c r="A173" s="37" t="s">
        <v>141</v>
      </c>
      <c r="B173" s="36" t="s">
        <v>226</v>
      </c>
      <c r="C173" s="65">
        <f>SUM(C174:C174)</f>
        <v>676</v>
      </c>
      <c r="D173" s="65">
        <f>SUM(D174:D174)</f>
        <v>0</v>
      </c>
      <c r="E173" s="65">
        <f>SUM(E174:E174)</f>
        <v>676</v>
      </c>
      <c r="F173" s="65"/>
      <c r="G173" s="65"/>
    </row>
    <row r="174" spans="1:7" ht="18" customHeight="1" thickTop="1" thickBot="1" x14ac:dyDescent="0.35">
      <c r="A174" s="31" t="s">
        <v>142</v>
      </c>
      <c r="B174" s="25" t="s">
        <v>227</v>
      </c>
      <c r="C174" s="64">
        <v>676</v>
      </c>
      <c r="D174" s="64"/>
      <c r="E174" s="64">
        <f t="shared" ref="E174:E175" si="115">C174+D174</f>
        <v>676</v>
      </c>
      <c r="F174" s="64"/>
      <c r="G174" s="64"/>
    </row>
    <row r="175" spans="1:7" ht="18" customHeight="1" thickTop="1" thickBot="1" x14ac:dyDescent="0.3">
      <c r="A175" s="24" t="s">
        <v>143</v>
      </c>
      <c r="B175" s="25" t="s">
        <v>228</v>
      </c>
      <c r="C175" s="64">
        <v>0</v>
      </c>
      <c r="D175" s="64"/>
      <c r="E175" s="64">
        <f t="shared" si="115"/>
        <v>0</v>
      </c>
      <c r="F175" s="64"/>
      <c r="G175" s="64"/>
    </row>
    <row r="176" spans="1:7" ht="17.25" customHeight="1" thickTop="1" thickBot="1" x14ac:dyDescent="0.35">
      <c r="A176" s="37" t="s">
        <v>144</v>
      </c>
      <c r="B176" s="36" t="s">
        <v>229</v>
      </c>
      <c r="C176" s="65">
        <v>0</v>
      </c>
      <c r="D176" s="65"/>
      <c r="E176" s="65">
        <f>C176+D176</f>
        <v>0</v>
      </c>
      <c r="F176" s="65"/>
      <c r="G176" s="65"/>
    </row>
    <row r="177" spans="1:7" ht="17.25" customHeight="1" thickTop="1" thickBot="1" x14ac:dyDescent="0.35">
      <c r="A177" s="37" t="s">
        <v>145</v>
      </c>
      <c r="B177" s="36" t="s">
        <v>230</v>
      </c>
      <c r="C177" s="77">
        <f t="shared" ref="C177:D177" si="116">SUM(C178:C181)</f>
        <v>2182</v>
      </c>
      <c r="D177" s="77">
        <f t="shared" si="116"/>
        <v>15</v>
      </c>
      <c r="E177" s="65">
        <f>SUM(E178:E181)</f>
        <v>2197</v>
      </c>
      <c r="F177" s="65">
        <f t="shared" ref="F177:G177" si="117">SUM(F178:F181)</f>
        <v>15</v>
      </c>
      <c r="G177" s="65">
        <f t="shared" si="117"/>
        <v>0</v>
      </c>
    </row>
    <row r="178" spans="1:7" ht="18" customHeight="1" thickTop="1" thickBot="1" x14ac:dyDescent="0.35">
      <c r="A178" s="31" t="s">
        <v>146</v>
      </c>
      <c r="B178" s="25" t="s">
        <v>185</v>
      </c>
      <c r="C178" s="64">
        <v>2031</v>
      </c>
      <c r="D178" s="71"/>
      <c r="E178" s="64">
        <f t="shared" ref="E178:E181" si="118">C178+D178</f>
        <v>2031</v>
      </c>
      <c r="F178" s="71"/>
      <c r="G178" s="71"/>
    </row>
    <row r="179" spans="1:7" ht="18" customHeight="1" thickTop="1" thickBot="1" x14ac:dyDescent="0.3">
      <c r="A179" s="24" t="s">
        <v>147</v>
      </c>
      <c r="B179" s="25" t="s">
        <v>186</v>
      </c>
      <c r="C179" s="64">
        <v>0</v>
      </c>
      <c r="D179" s="64"/>
      <c r="E179" s="64">
        <f t="shared" si="118"/>
        <v>0</v>
      </c>
      <c r="F179" s="64"/>
      <c r="G179" s="64"/>
    </row>
    <row r="180" spans="1:7" ht="17.25" customHeight="1" thickTop="1" thickBot="1" x14ac:dyDescent="0.3">
      <c r="A180" s="24" t="s">
        <v>240</v>
      </c>
      <c r="B180" s="25" t="s">
        <v>242</v>
      </c>
      <c r="C180" s="64">
        <v>151</v>
      </c>
      <c r="D180" s="64">
        <v>15</v>
      </c>
      <c r="E180" s="64">
        <f t="shared" si="118"/>
        <v>166</v>
      </c>
      <c r="F180" s="64">
        <v>15</v>
      </c>
      <c r="G180" s="64"/>
    </row>
    <row r="181" spans="1:7" ht="17.25" customHeight="1" thickTop="1" thickBot="1" x14ac:dyDescent="0.3">
      <c r="A181" s="24" t="s">
        <v>235</v>
      </c>
      <c r="B181" s="25" t="s">
        <v>236</v>
      </c>
      <c r="C181" s="64"/>
      <c r="D181" s="64"/>
      <c r="E181" s="64">
        <f t="shared" si="118"/>
        <v>0</v>
      </c>
      <c r="F181" s="64"/>
      <c r="G181" s="64"/>
    </row>
    <row r="182" spans="1:7" ht="17.25" customHeight="1" thickTop="1" thickBot="1" x14ac:dyDescent="0.35">
      <c r="A182" s="37" t="s">
        <v>199</v>
      </c>
      <c r="B182" s="36" t="s">
        <v>231</v>
      </c>
      <c r="C182" s="65">
        <f t="shared" ref="C182:E182" si="119">SUM(C183:C185)</f>
        <v>0</v>
      </c>
      <c r="D182" s="65">
        <f t="shared" si="119"/>
        <v>0</v>
      </c>
      <c r="E182" s="65">
        <f t="shared" si="119"/>
        <v>0</v>
      </c>
      <c r="F182" s="65"/>
      <c r="G182" s="65"/>
    </row>
    <row r="183" spans="1:7" ht="17.25" customHeight="1" thickTop="1" thickBot="1" x14ac:dyDescent="0.35">
      <c r="A183" s="31" t="s">
        <v>200</v>
      </c>
      <c r="B183" s="25" t="s">
        <v>187</v>
      </c>
      <c r="C183" s="64">
        <v>0</v>
      </c>
      <c r="D183" s="64"/>
      <c r="E183" s="64">
        <f t="shared" ref="E183:E185" si="120">C183+D183</f>
        <v>0</v>
      </c>
      <c r="F183" s="64"/>
      <c r="G183" s="64"/>
    </row>
    <row r="184" spans="1:7" ht="17.25" customHeight="1" thickTop="1" thickBot="1" x14ac:dyDescent="0.35">
      <c r="A184" s="31" t="s">
        <v>155</v>
      </c>
      <c r="B184" s="25" t="s">
        <v>198</v>
      </c>
      <c r="C184" s="64">
        <v>0</v>
      </c>
      <c r="D184" s="64"/>
      <c r="E184" s="64">
        <f t="shared" si="120"/>
        <v>0</v>
      </c>
      <c r="F184" s="64"/>
      <c r="G184" s="64"/>
    </row>
    <row r="185" spans="1:7" ht="17.25" customHeight="1" thickTop="1" thickBot="1" x14ac:dyDescent="0.35">
      <c r="A185" s="31" t="s">
        <v>201</v>
      </c>
      <c r="B185" s="25" t="s">
        <v>188</v>
      </c>
      <c r="C185" s="64"/>
      <c r="D185" s="71"/>
      <c r="E185" s="64">
        <f t="shared" si="120"/>
        <v>0</v>
      </c>
      <c r="F185" s="71"/>
      <c r="G185" s="71"/>
    </row>
    <row r="186" spans="1:7" ht="17.25" customHeight="1" thickTop="1" thickBot="1" x14ac:dyDescent="0.35">
      <c r="A186" s="37" t="s">
        <v>157</v>
      </c>
      <c r="B186" s="36" t="s">
        <v>232</v>
      </c>
      <c r="C186" s="65">
        <f t="shared" ref="C186:D186" si="121">SUM(C187:C189)</f>
        <v>7349</v>
      </c>
      <c r="D186" s="116">
        <f t="shared" si="121"/>
        <v>0</v>
      </c>
      <c r="E186" s="65">
        <f>SUM(E187:E189)</f>
        <v>7349</v>
      </c>
      <c r="F186" s="65">
        <f t="shared" ref="F186:G186" si="122">SUM(F187:F189)</f>
        <v>0</v>
      </c>
      <c r="G186" s="65">
        <f t="shared" si="122"/>
        <v>0</v>
      </c>
    </row>
    <row r="187" spans="1:7" ht="17.25" customHeight="1" thickTop="1" thickBot="1" x14ac:dyDescent="0.3">
      <c r="A187" s="24" t="s">
        <v>158</v>
      </c>
      <c r="B187" s="25" t="s">
        <v>189</v>
      </c>
      <c r="C187" s="64">
        <v>5</v>
      </c>
      <c r="D187" s="73"/>
      <c r="E187" s="64">
        <f t="shared" ref="E187:E189" si="123">C187+D187</f>
        <v>5</v>
      </c>
      <c r="F187" s="73"/>
      <c r="G187" s="73"/>
    </row>
    <row r="188" spans="1:7" ht="17.25" customHeight="1" thickTop="1" thickBot="1" x14ac:dyDescent="0.3">
      <c r="A188" s="24" t="s">
        <v>159</v>
      </c>
      <c r="B188" s="25" t="s">
        <v>178</v>
      </c>
      <c r="C188" s="64">
        <v>18</v>
      </c>
      <c r="D188" s="73"/>
      <c r="E188" s="64">
        <f t="shared" si="123"/>
        <v>18</v>
      </c>
      <c r="F188" s="73"/>
      <c r="G188" s="73"/>
    </row>
    <row r="189" spans="1:7" ht="17.25" customHeight="1" thickTop="1" thickBot="1" x14ac:dyDescent="0.35">
      <c r="A189" s="31" t="s">
        <v>160</v>
      </c>
      <c r="B189" s="25" t="s">
        <v>190</v>
      </c>
      <c r="C189" s="64">
        <v>7326</v>
      </c>
      <c r="D189" s="71"/>
      <c r="E189" s="66">
        <f t="shared" si="123"/>
        <v>7326</v>
      </c>
      <c r="F189" s="71"/>
      <c r="G189" s="71"/>
    </row>
    <row r="190" spans="1:7" ht="17.25" customHeight="1" thickTop="1" thickBot="1" x14ac:dyDescent="0.35">
      <c r="A190" s="37" t="s">
        <v>161</v>
      </c>
      <c r="B190" s="36" t="s">
        <v>191</v>
      </c>
      <c r="C190" s="65">
        <v>8120</v>
      </c>
      <c r="D190" s="116"/>
      <c r="E190" s="65">
        <f>C190+D190</f>
        <v>8120</v>
      </c>
      <c r="F190" s="116"/>
      <c r="G190" s="116"/>
    </row>
    <row r="191" spans="1:7" ht="17.25" customHeight="1" thickTop="1" thickBot="1" x14ac:dyDescent="0.35">
      <c r="A191" s="34" t="s">
        <v>192</v>
      </c>
      <c r="B191" s="35" t="s">
        <v>182</v>
      </c>
      <c r="C191" s="63">
        <f>C89-C170</f>
        <v>-280</v>
      </c>
      <c r="D191" s="63">
        <f>D89-D170</f>
        <v>0</v>
      </c>
      <c r="E191" s="63">
        <f>E89-E170</f>
        <v>-280</v>
      </c>
      <c r="F191" s="63">
        <f t="shared" ref="F191:G191" si="124">F89-F170</f>
        <v>0</v>
      </c>
      <c r="G191" s="63">
        <f t="shared" si="124"/>
        <v>15</v>
      </c>
    </row>
    <row r="192" spans="1:7" ht="18" thickTop="1" thickBot="1" x14ac:dyDescent="0.35">
      <c r="A192" s="38" t="s">
        <v>193</v>
      </c>
      <c r="B192" s="39" t="s">
        <v>182</v>
      </c>
      <c r="C192" s="61">
        <f>C10-C111</f>
        <v>-280</v>
      </c>
      <c r="D192" s="61">
        <f>D10-D111</f>
        <v>83</v>
      </c>
      <c r="E192" s="61">
        <f>E10-E111</f>
        <v>-197</v>
      </c>
      <c r="F192" s="61">
        <f t="shared" ref="F192:G192" si="125">F10-F111</f>
        <v>0</v>
      </c>
      <c r="G192" s="61">
        <f t="shared" si="125"/>
        <v>70</v>
      </c>
    </row>
    <row r="193" spans="1:7" ht="18" thickTop="1" thickBot="1" x14ac:dyDescent="0.35">
      <c r="A193" s="31" t="s">
        <v>194</v>
      </c>
      <c r="B193" s="25" t="s">
        <v>195</v>
      </c>
      <c r="C193" s="64"/>
      <c r="D193" s="64"/>
      <c r="E193" s="64"/>
      <c r="F193" s="66"/>
      <c r="G193" s="66"/>
    </row>
    <row r="194" spans="1:7" ht="13.5" thickTop="1" x14ac:dyDescent="0.2">
      <c r="A194" s="178" t="s">
        <v>196</v>
      </c>
      <c r="B194" s="176"/>
      <c r="C194" s="176"/>
      <c r="D194" s="176"/>
      <c r="E194" s="176"/>
      <c r="F194" s="233"/>
      <c r="G194" s="234"/>
    </row>
    <row r="195" spans="1:7" ht="12.75" x14ac:dyDescent="0.2">
      <c r="A195" s="178"/>
      <c r="B195" s="176"/>
      <c r="C195" s="176"/>
      <c r="D195" s="176"/>
      <c r="E195" s="176"/>
      <c r="F195" s="235"/>
      <c r="G195" s="236"/>
    </row>
    <row r="196" spans="1:7" ht="13.5" thickBot="1" x14ac:dyDescent="0.25">
      <c r="A196" s="179"/>
      <c r="B196" s="180"/>
      <c r="C196" s="180"/>
      <c r="D196" s="180"/>
      <c r="E196" s="180"/>
      <c r="F196" s="237"/>
      <c r="G196" s="238"/>
    </row>
    <row r="197" spans="1:7" ht="17.25" thickTop="1" thickBot="1" x14ac:dyDescent="0.3">
      <c r="A197" s="41" t="s">
        <v>193</v>
      </c>
      <c r="B197" s="42" t="s">
        <v>182</v>
      </c>
      <c r="C197" s="61">
        <v>-280</v>
      </c>
      <c r="D197" s="61"/>
      <c r="E197" s="61">
        <f>SUM(C197:D197)</f>
        <v>-280</v>
      </c>
      <c r="F197" s="231"/>
      <c r="G197" s="232"/>
    </row>
    <row r="198" spans="1:7" ht="17.25" thickTop="1" x14ac:dyDescent="0.3"/>
  </sheetData>
  <mergeCells count="19">
    <mergeCell ref="A4:E4"/>
    <mergeCell ref="A1:B1"/>
    <mergeCell ref="C1:E1"/>
    <mergeCell ref="A2:B2"/>
    <mergeCell ref="C2:E2"/>
    <mergeCell ref="A3:E3"/>
    <mergeCell ref="F197:G197"/>
    <mergeCell ref="F1:G6"/>
    <mergeCell ref="G7:G9"/>
    <mergeCell ref="F7:F9"/>
    <mergeCell ref="A194:E196"/>
    <mergeCell ref="A5:E5"/>
    <mergeCell ref="A6:E6"/>
    <mergeCell ref="A7:A9"/>
    <mergeCell ref="B7:B9"/>
    <mergeCell ref="C7:C9"/>
    <mergeCell ref="D7:D9"/>
    <mergeCell ref="E7:E9"/>
    <mergeCell ref="F194:G196"/>
  </mergeCells>
  <printOptions horizontalCentered="1" verticalCentered="1"/>
  <pageMargins left="0.70866141732283472" right="0.11811023622047245" top="0.74803149606299213" bottom="0.74803149606299213" header="0.31496062992125984" footer="0.31496062992125984"/>
  <pageSetup paperSize="9" scale="40" orientation="portrait" r:id="rId1"/>
  <rowBreaks count="1" manualBreakCount="1">
    <brk id="110" max="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FBE2BE-91AD-4130-A3AB-B4B7A1863A6C}">
  <dimension ref="A1:I7"/>
  <sheetViews>
    <sheetView zoomScaleNormal="100" workbookViewId="0">
      <selection activeCell="D27" sqref="D26:D27"/>
    </sheetView>
  </sheetViews>
  <sheetFormatPr defaultRowHeight="12.75" x14ac:dyDescent="0.2"/>
  <cols>
    <col min="1" max="1" width="20.5703125" style="144" customWidth="1"/>
    <col min="2" max="2" width="9.140625" style="145"/>
    <col min="3" max="16384" width="9.140625" style="144"/>
  </cols>
  <sheetData>
    <row r="1" spans="1:9" ht="13.5" thickBot="1" x14ac:dyDescent="0.25"/>
    <row r="2" spans="1:9" ht="99.75" customHeight="1" thickTop="1" thickBot="1" x14ac:dyDescent="0.25">
      <c r="A2" s="159" t="s">
        <v>297</v>
      </c>
      <c r="B2" s="168" t="s">
        <v>296</v>
      </c>
      <c r="C2" s="158" t="s">
        <v>290</v>
      </c>
      <c r="D2" s="158" t="s">
        <v>289</v>
      </c>
      <c r="E2" s="157" t="s">
        <v>292</v>
      </c>
      <c r="F2" s="157" t="s">
        <v>293</v>
      </c>
      <c r="G2" s="158" t="s">
        <v>291</v>
      </c>
      <c r="H2" s="157" t="s">
        <v>294</v>
      </c>
      <c r="I2" s="158" t="s">
        <v>295</v>
      </c>
    </row>
    <row r="3" spans="1:9" ht="14.25" thickTop="1" thickBot="1" x14ac:dyDescent="0.25">
      <c r="A3" s="146" t="s">
        <v>286</v>
      </c>
      <c r="B3" s="160">
        <v>100206</v>
      </c>
      <c r="C3" s="147">
        <v>1600</v>
      </c>
      <c r="D3" s="148">
        <v>1450</v>
      </c>
      <c r="E3" s="148">
        <v>150</v>
      </c>
      <c r="F3" s="147">
        <v>15</v>
      </c>
      <c r="G3" s="148">
        <f>D3*F3</f>
        <v>21750</v>
      </c>
      <c r="H3" s="148">
        <f>E3*F3</f>
        <v>2250</v>
      </c>
      <c r="I3" s="149">
        <f>C3*F3</f>
        <v>24000</v>
      </c>
    </row>
    <row r="4" spans="1:9" ht="13.5" thickTop="1" x14ac:dyDescent="0.2">
      <c r="A4" s="150" t="s">
        <v>287</v>
      </c>
      <c r="B4" s="161">
        <v>100206</v>
      </c>
      <c r="C4" s="151">
        <v>1450</v>
      </c>
      <c r="D4" s="152">
        <v>1450</v>
      </c>
      <c r="E4" s="152">
        <v>150</v>
      </c>
      <c r="F4" s="151">
        <v>14</v>
      </c>
      <c r="G4" s="152">
        <f>D4*F4</f>
        <v>20300</v>
      </c>
      <c r="H4" s="152">
        <f>E4*F4</f>
        <v>2100</v>
      </c>
      <c r="I4" s="153">
        <f>SUM(G4:H4)</f>
        <v>22400</v>
      </c>
    </row>
    <row r="5" spans="1:9" ht="13.5" thickBot="1" x14ac:dyDescent="0.25">
      <c r="A5" s="154" t="s">
        <v>288</v>
      </c>
      <c r="B5" s="162">
        <v>100206</v>
      </c>
      <c r="C5" s="144">
        <f>C3-C4</f>
        <v>150</v>
      </c>
      <c r="D5" s="155">
        <v>1450</v>
      </c>
      <c r="E5" s="155">
        <v>150</v>
      </c>
      <c r="F5" s="144">
        <v>1</v>
      </c>
      <c r="G5" s="155">
        <f>D5*F5</f>
        <v>1450</v>
      </c>
      <c r="H5" s="155">
        <f>E5*F5</f>
        <v>150</v>
      </c>
      <c r="I5" s="156">
        <f>SUM(G5:H5)</f>
        <v>1600</v>
      </c>
    </row>
    <row r="6" spans="1:9" ht="14.25" thickTop="1" thickBot="1" x14ac:dyDescent="0.25">
      <c r="A6" s="164" t="s">
        <v>285</v>
      </c>
      <c r="B6" s="163">
        <v>100206</v>
      </c>
      <c r="C6" s="165">
        <f>SUM(C4:C5)</f>
        <v>1600</v>
      </c>
      <c r="D6" s="166">
        <v>1450</v>
      </c>
      <c r="E6" s="166">
        <v>150</v>
      </c>
      <c r="F6" s="165">
        <f>SUM(F4:F5)</f>
        <v>15</v>
      </c>
      <c r="G6" s="166">
        <f>SUM(G4:G5)</f>
        <v>21750</v>
      </c>
      <c r="H6" s="166">
        <f>SUM(H4:H5)</f>
        <v>2250</v>
      </c>
      <c r="I6" s="167">
        <f>SUM(I4:I5)</f>
        <v>24000</v>
      </c>
    </row>
    <row r="7" spans="1:9" ht="13.5" thickTop="1" x14ac:dyDescent="0.2"/>
  </sheetData>
  <printOptions horizontalCentered="1"/>
  <pageMargins left="0.70866141732283472" right="0.31496062992125984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7</vt:i4>
      </vt:variant>
      <vt:variant>
        <vt:lpstr>Zone denumite</vt:lpstr>
      </vt:variant>
      <vt:variant>
        <vt:i4>10</vt:i4>
      </vt:variant>
    </vt:vector>
  </HeadingPairs>
  <TitlesOfParts>
    <vt:vector size="17" baseType="lpstr">
      <vt:lpstr>Anexa 2 R2 Rap. 1929 10.07.24</vt:lpstr>
      <vt:lpstr>A 2 R2 T HCL 28 18.07.2024</vt:lpstr>
      <vt:lpstr>A2 R7 T=F+D HCL 28 18.07.24</vt:lpstr>
      <vt:lpstr>R scurt B.L. R1 22 30.05.24</vt:lpstr>
      <vt:lpstr>R scurt V.P. R1 FN 29.05.24 </vt:lpstr>
      <vt:lpstr>Rap.18.07.24</vt:lpstr>
      <vt:lpstr>Foaie2</vt:lpstr>
      <vt:lpstr>'A 2 R2 T HCL 28 18.07.2024'!Imprimare_titluri</vt:lpstr>
      <vt:lpstr>'A2 R7 T=F+D HCL 28 18.07.24'!Imprimare_titluri</vt:lpstr>
      <vt:lpstr>'Anexa 2 R2 Rap. 1929 10.07.24'!Imprimare_titluri</vt:lpstr>
      <vt:lpstr>Rap.18.07.24!Imprimare_titluri</vt:lpstr>
      <vt:lpstr>'A 2 R2 T HCL 28 18.07.2024'!Zona_de_imprimat</vt:lpstr>
      <vt:lpstr>'A2 R7 T=F+D HCL 28 18.07.24'!Zona_de_imprimat</vt:lpstr>
      <vt:lpstr>'Anexa 2 R2 Rap. 1929 10.07.24'!Zona_de_imprimat</vt:lpstr>
      <vt:lpstr>Foaie2!Zona_de_imprimat</vt:lpstr>
      <vt:lpstr>'R scurt B.L. R1 22 30.05.24'!Zona_de_imprimat</vt:lpstr>
      <vt:lpstr>Rap.18.07.24!Zona_de_imprimat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SANDU</cp:lastModifiedBy>
  <cp:lastPrinted>2024-07-18T12:56:21Z</cp:lastPrinted>
  <dcterms:created xsi:type="dcterms:W3CDTF">2019-07-23T09:46:45Z</dcterms:created>
  <dcterms:modified xsi:type="dcterms:W3CDTF">2024-07-30T07:08:55Z</dcterms:modified>
</cp:coreProperties>
</file>